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drawings/drawing7.xml" ContentType="application/vnd.openxmlformats-officedocument.drawing+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drawings/drawing9.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drawings/drawing10.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drawings/drawing11.xml" ContentType="application/vnd.openxmlformats-officedocument.drawing+xml"/>
  <Override PartName="/xl/charts/chart20.xml" ContentType="application/vnd.openxmlformats-officedocument.drawingml.chart+xml"/>
  <Override PartName="/xl/charts/chart21.xml" ContentType="application/vnd.openxmlformats-officedocument.drawingml.chart+xml"/>
  <Override PartName="/xl/drawings/drawing12.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drawings/drawing13.xml" ContentType="application/vnd.openxmlformats-officedocument.drawing+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drawings/drawing14.xml" ContentType="application/vnd.openxmlformats-officedocument.drawing+xml"/>
  <Override PartName="/xl/charts/chart27.xml" ContentType="application/vnd.openxmlformats-officedocument.drawingml.chart+xml"/>
  <Override PartName="/xl/charts/chart28.xml" ContentType="application/vnd.openxmlformats-officedocument.drawingml.chart+xml"/>
  <Override PartName="/xl/charts/style1.xml" ContentType="application/vnd.ms-office.chartstyle+xml"/>
  <Override PartName="/xl/charts/colors1.xml" ContentType="application/vnd.ms-office.chartcolorstyle+xml"/>
  <Override PartName="/xl/charts/chart29.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drawings/drawing16.xml" ContentType="application/vnd.openxmlformats-officedocument.drawing+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drawings/drawing17.xml" ContentType="application/vnd.openxmlformats-officedocument.drawing+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harts/style3.xml" ContentType="application/vnd.ms-office.chartstyle+xml"/>
  <Override PartName="/xl/charts/colors3.xml" ContentType="application/vnd.ms-office.chartcolorstyle+xml"/>
  <Override PartName="/xl/charts/chart39.xml" ContentType="application/vnd.openxmlformats-officedocument.drawingml.chart+xml"/>
  <Override PartName="/xl/drawings/drawing18.xml" ContentType="application/vnd.openxmlformats-officedocument.drawing+xml"/>
  <Override PartName="/xl/charts/chart40.xml" ContentType="application/vnd.openxmlformats-officedocument.drawingml.chart+xml"/>
  <Override PartName="/xl/charts/chart41.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9.xml" ContentType="application/vnd.openxmlformats-officedocument.drawing+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style5.xml" ContentType="application/vnd.ms-office.chartstyle+xml"/>
  <Override PartName="/xl/charts/colors5.xml" ContentType="application/vnd.ms-office.chartcolorstyle+xml"/>
  <Override PartName="/xl/drawings/drawing20.xml" ContentType="application/vnd.openxmlformats-officedocument.drawing+xml"/>
  <Override PartName="/xl/charts/chart45.xml" ContentType="application/vnd.openxmlformats-officedocument.drawingml.chart+xml"/>
  <Override PartName="/xl/charts/chart46.xml" ContentType="application/vnd.openxmlformats-officedocument.drawingml.chart+xml"/>
  <Override PartName="/xl/drawings/drawing21.xml" ContentType="application/vnd.openxmlformats-officedocument.drawing+xml"/>
  <Override PartName="/xl/charts/chart47.xml" ContentType="application/vnd.openxmlformats-officedocument.drawingml.chart+xml"/>
  <Override PartName="/xl/charts/chart48.xml" ContentType="application/vnd.openxmlformats-officedocument.drawingml.chart+xml"/>
  <Override PartName="/xl/charts/style6.xml" ContentType="application/vnd.ms-office.chartstyle+xml"/>
  <Override PartName="/xl/charts/colors6.xml" ContentType="application/vnd.ms-office.chartcolorstyle+xml"/>
  <Override PartName="/xl/charts/chart49.xml" ContentType="application/vnd.openxmlformats-officedocument.drawingml.chart+xml"/>
  <Override PartName="/xl/drawings/drawing22.xml" ContentType="application/vnd.openxmlformats-officedocument.drawing+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charts/style7.xml" ContentType="application/vnd.ms-office.chartstyle+xml"/>
  <Override PartName="/xl/charts/colors7.xml" ContentType="application/vnd.ms-office.chartcolorstyle+xml"/>
  <Override PartName="/xl/drawings/drawing23.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drawings/drawing24.xml" ContentType="application/vnd.openxmlformats-officedocument.drawing+xml"/>
  <Override PartName="/xl/charts/chart58.xml" ContentType="application/vnd.openxmlformats-officedocument.drawingml.chart+xml"/>
  <Override PartName="/xl/drawings/drawing25.xml" ContentType="application/vnd.openxmlformats-officedocument.drawing+xml"/>
  <Override PartName="/xl/charts/chart59.xml" ContentType="application/vnd.openxmlformats-officedocument.drawingml.chart+xml"/>
  <Override PartName="/xl/drawings/drawing26.xml" ContentType="application/vnd.openxmlformats-officedocument.drawing+xml"/>
  <Override PartName="/xl/charts/chart60.xml" ContentType="application/vnd.openxmlformats-officedocument.drawingml.chart+xml"/>
  <Override PartName="/xl/drawings/drawing27.xml" ContentType="application/vnd.openxmlformats-officedocument.drawing+xml"/>
  <Override PartName="/xl/charts/chart61.xml" ContentType="application/vnd.openxmlformats-officedocument.drawingml.chart+xml"/>
  <Override PartName="/xl/drawings/drawing28.xml" ContentType="application/vnd.openxmlformats-officedocument.drawing+xml"/>
  <Override PartName="/xl/charts/chart62.xml" ContentType="application/vnd.openxmlformats-officedocument.drawingml.chart+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R:\CGTPE\DECON\AS\CS_MPE_2025\CSE_2022_24\6_Anali\6.3_Interp_result\6.3.4_Explicar_resultad\4_Tabulados\"/>
    </mc:Choice>
  </mc:AlternateContent>
  <bookViews>
    <workbookView xWindow="0" yWindow="0" windowWidth="20490" windowHeight="7635"/>
  </bookViews>
  <sheets>
    <sheet name="Indice" sheetId="3" r:id="rId1"/>
    <sheet name="1.1.1_PROD-PIB" sheetId="6" r:id="rId2"/>
    <sheet name="1.1.2_PROD-CARACT" sheetId="8" r:id="rId3"/>
    <sheet name="1.1.3_PROD-CONEX" sheetId="9" r:id="rId4"/>
    <sheet name="1.1.4_PROD-MyNM" sheetId="10" r:id="rId5"/>
    <sheet name="1.2.1_CI-PIB" sheetId="15" r:id="rId6"/>
    <sheet name="1.2.2_CI-CARACT" sheetId="14" r:id="rId7"/>
    <sheet name="1.2.3_CI-CONEX" sheetId="13" r:id="rId8"/>
    <sheet name="1.2.4_CI-MyNM" sheetId="12" r:id="rId9"/>
    <sheet name="1.3.1_VAB-PIB" sheetId="23" r:id="rId10"/>
    <sheet name="1.3.2_VAB-CARACT" sheetId="22" r:id="rId11"/>
    <sheet name="1.3.3_VAB-CONEX" sheetId="21" r:id="rId12"/>
    <sheet name="1.3.4_VAB-MyNM" sheetId="20" r:id="rId13"/>
    <sheet name="2.1.1_GCF-PIB" sheetId="175" r:id="rId14"/>
    <sheet name="2.1.2_GCFHE-GCFHT" sheetId="53" r:id="rId15"/>
    <sheet name="2.1.3_GCFGGE-GCFGGT" sheetId="54" r:id="rId16"/>
    <sheet name="2.1.4_GT-TipoG" sheetId="152" r:id="rId17"/>
    <sheet name="2.1.5_G PUB PIB" sheetId="173" r:id="rId18"/>
    <sheet name="2.1.6_G PRIV PIB" sheetId="174" r:id="rId19"/>
    <sheet name="2.1.7_GCFT SEG PRODUCT" sheetId="113" r:id="rId20"/>
    <sheet name="2.1.8_GCFT GOB SEG PRODUCT" sheetId="114" r:id="rId21"/>
    <sheet name="2.1.9_GCFT HOG SEG PRODUCT" sheetId="115" r:id="rId22"/>
    <sheet name="2.1.10_CFEHE-GCFHE" sheetId="139" r:id="rId23"/>
    <sheet name="3.1.1_PROD_A POR SECTOR" sheetId="117" r:id="rId24"/>
    <sheet name="3.1.2_PROD_A PRIM INF" sheetId="153" r:id="rId25"/>
    <sheet name="3.1.3_PROD_A PRIMARIA" sheetId="136" r:id="rId26"/>
    <sheet name="3.1.4_PROD_A SECUNDARIA" sheetId="137" r:id="rId27"/>
    <sheet name="3.1.5_PROD_A SUPERIOR" sheetId="138" r:id="rId28"/>
    <sheet name="4.1_NIVELES EDUCATIVOS" sheetId="176" r:id="rId29"/>
    <sheet name="4.2_INSTITUCIONES CSE" sheetId="177" r:id="rId30"/>
    <sheet name="4.3_CINE" sheetId="178" r:id="rId31"/>
  </sheets>
  <definedNames>
    <definedName name="_xlnm._FilterDatabase" localSheetId="2" hidden="1">'1.1.2_PROD-CARACT'!$C$24:$H$33</definedName>
    <definedName name="_xlnm._FilterDatabase" localSheetId="3" hidden="1">'1.1.3_PROD-CONEX'!$D$22:$J$22</definedName>
    <definedName name="_xlnm._FilterDatabase" localSheetId="4" hidden="1">'1.1.4_PROD-MyNM'!#REF!</definedName>
    <definedName name="_xlnm._FilterDatabase" localSheetId="6" hidden="1">'1.2.2_CI-CARACT'!$D$25:$J$25</definedName>
    <definedName name="_xlnm._FilterDatabase" localSheetId="7" hidden="1">'1.2.3_CI-CONEX'!$D$23:$I$23</definedName>
    <definedName name="_xlnm._FilterDatabase" localSheetId="8" hidden="1">'1.2.4_CI-MyNM'!#REF!</definedName>
    <definedName name="_xlnm._FilterDatabase" localSheetId="10" hidden="1">'1.3.2_VAB-CARACT'!#REF!</definedName>
    <definedName name="_xlnm._FilterDatabase" localSheetId="11" hidden="1">'1.3.3_VAB-CONEX'!$D$23:$I$23</definedName>
    <definedName name="_xlnm._FilterDatabase" localSheetId="12" hidden="1">'1.3.4_VAB-MyNM'!#REF!</definedName>
    <definedName name="_xlnm._FilterDatabase" localSheetId="19" hidden="1">'2.1.7_GCFT SEG PRODUCT'!$C$35:$H$35</definedName>
    <definedName name="_xlnm._FilterDatabase" localSheetId="20" hidden="1">'2.1.8_GCFT GOB SEG PRODUCT'!$D$27:$J$27</definedName>
    <definedName name="_xlnm._FilterDatabase" localSheetId="21" hidden="1">'2.1.9_GCFT HOG SEG PRODUCT'!$D$35:$J$35</definedName>
    <definedName name="_xlnm._FilterDatabase" localSheetId="23" hidden="1">'3.1.1_PROD_A POR SECTOR'!$B$22:$E$30</definedName>
    <definedName name="_xlnm._FilterDatabase" localSheetId="24" hidden="1">'3.1.2_PROD_A PRIM INF'!$B$19:$E$24</definedName>
    <definedName name="_xlnm._FilterDatabase" localSheetId="25" hidden="1">'3.1.3_PROD_A PRIMARIA'!$B$19:$E$24</definedName>
    <definedName name="_xlnm._FilterDatabase" localSheetId="26" hidden="1">'3.1.4_PROD_A SECUNDARIA'!$B$19:$E$24</definedName>
    <definedName name="_xlnm._FilterDatabase" localSheetId="27" hidden="1">'3.1.5_PROD_A SUPERIOR'!$B$19:$E$24</definedName>
    <definedName name="_ftnref1" localSheetId="0">Indice!#REF!</definedName>
    <definedName name="_ftnref2" localSheetId="0">Indice!#REF!</definedName>
    <definedName name="_ftnref3" localSheetId="0">Indice!#REF!</definedName>
    <definedName name="_Toc27581055" localSheetId="28">'4.1_NIVELES EDUCATIVOS'!$B$4</definedName>
    <definedName name="_Toc27581055" localSheetId="30">'4.3_CINE'!$B$5</definedName>
    <definedName name="_xlnm.Print_Area" localSheetId="1">'1.1.1_PROD-PIB'!$B$4:$O$13</definedName>
    <definedName name="_xlnm.Print_Area" localSheetId="2">'1.1.2_PROD-CARACT'!$A$1:$F$36</definedName>
    <definedName name="_xlnm.Print_Area" localSheetId="3">'1.1.3_PROD-CONEX'!$A$1:$F$37</definedName>
    <definedName name="_xlnm.Print_Area" localSheetId="4">'1.1.4_PROD-MyNM'!$A$1:$F$27</definedName>
    <definedName name="_xlnm.Print_Area" localSheetId="5">'1.2.1_CI-PIB'!$B$1:$O$12</definedName>
    <definedName name="_xlnm.Print_Area" localSheetId="6">'1.2.2_CI-CARACT'!$A$2:$M$12</definedName>
    <definedName name="_xlnm.Print_Area" localSheetId="7">'1.2.3_CI-CONEX'!$A$1:$F$29</definedName>
    <definedName name="_xlnm.Print_Area" localSheetId="8">'1.2.4_CI-MyNM'!$1:$12</definedName>
    <definedName name="_xlnm.Print_Area" localSheetId="9">'1.3.1_VAB-PIB'!$A$1:$F$102</definedName>
    <definedName name="_xlnm.Print_Area" localSheetId="10">'1.3.2_VAB-CARACT'!$A$1:$O$12</definedName>
    <definedName name="_xlnm.Print_Area" localSheetId="11">'1.3.3_VAB-CONEX'!$A$1:$F$40</definedName>
    <definedName name="_xlnm.Print_Area" localSheetId="12">'1.3.4_VAB-MyNM'!$A$1:$F$45</definedName>
    <definedName name="_xlnm.Print_Area" localSheetId="14">'2.1.2_GCFHE-GCFHT'!$A$1:$F$43</definedName>
    <definedName name="_xlnm.Print_Area" localSheetId="15">'2.1.3_GCFGGE-GCFGGT'!$A$1:$F$46</definedName>
    <definedName name="_xlnm.Print_Area" localSheetId="16">'2.1.4_GT-TipoG'!$A$1:$F$82</definedName>
    <definedName name="_xlnm.Print_Area" localSheetId="19">'2.1.7_GCFT SEG PRODUCT'!$A$1:$F$44</definedName>
    <definedName name="_xlnm.Print_Area" localSheetId="20">'2.1.8_GCFT GOB SEG PRODUCT'!$A$1:$F$63</definedName>
    <definedName name="_xlnm.Print_Area" localSheetId="23">'3.1.1_PROD_A POR SECTOR'!$A$1:$F$30</definedName>
    <definedName name="_xlnm.Print_Area" localSheetId="24">'3.1.2_PROD_A PRIM INF'!$A$1:$F$24</definedName>
    <definedName name="_xlnm.Print_Area" localSheetId="25">'3.1.3_PROD_A PRIMARIA'!$A$1:$F$24</definedName>
    <definedName name="_xlnm.Print_Area" localSheetId="26">'3.1.4_PROD_A SECUNDARIA'!$A$1:$F$24</definedName>
    <definedName name="_xlnm.Print_Area" localSheetId="27">'3.1.5_PROD_A SUPERIOR'!$A$1:$F$24</definedName>
    <definedName name="_xlnm.Print_Area" localSheetId="0">Indice!$B$1:$C$37</definedName>
  </definedNames>
  <calcPr calcId="152511"/>
</workbook>
</file>

<file path=xl/calcChain.xml><?xml version="1.0" encoding="utf-8"?>
<calcChain xmlns="http://schemas.openxmlformats.org/spreadsheetml/2006/main">
  <c r="J22" i="138" l="1"/>
  <c r="F22" i="138"/>
  <c r="T21" i="138"/>
  <c r="T22" i="138" s="1"/>
  <c r="S21" i="138"/>
  <c r="S22" i="138" s="1"/>
  <c r="R21" i="138"/>
  <c r="Q21" i="138"/>
  <c r="P21" i="138"/>
  <c r="P22" i="138" s="1"/>
  <c r="O21" i="138"/>
  <c r="O22" i="138" s="1"/>
  <c r="N21" i="138"/>
  <c r="M21" i="138"/>
  <c r="L21" i="138"/>
  <c r="L22" i="138" s="1"/>
  <c r="K21" i="138"/>
  <c r="K22" i="138" s="1"/>
  <c r="J21" i="138"/>
  <c r="I21" i="138"/>
  <c r="H21" i="138"/>
  <c r="H22" i="138" s="1"/>
  <c r="G21" i="138"/>
  <c r="G22" i="138" s="1"/>
  <c r="F21" i="138"/>
  <c r="E21" i="138"/>
  <c r="D21" i="138"/>
  <c r="D22" i="138" s="1"/>
  <c r="C21" i="138"/>
  <c r="C22" i="138" s="1"/>
  <c r="T20" i="138"/>
  <c r="S20" i="138"/>
  <c r="R20" i="138"/>
  <c r="R22" i="138" s="1"/>
  <c r="Q20" i="138"/>
  <c r="Q22" i="138" s="1"/>
  <c r="P20" i="138"/>
  <c r="O20" i="138"/>
  <c r="N20" i="138"/>
  <c r="N22" i="138" s="1"/>
  <c r="M20" i="138"/>
  <c r="M22" i="138" s="1"/>
  <c r="L20" i="138"/>
  <c r="K20" i="138"/>
  <c r="J20" i="138"/>
  <c r="I20" i="138"/>
  <c r="H20" i="138"/>
  <c r="G20" i="138"/>
  <c r="F20" i="138"/>
  <c r="E20" i="138"/>
  <c r="E22" i="138" s="1"/>
  <c r="D20" i="138"/>
  <c r="C20" i="138"/>
  <c r="T19" i="138"/>
  <c r="S19" i="138"/>
  <c r="R19" i="138"/>
  <c r="Q19" i="138"/>
  <c r="P19" i="138"/>
  <c r="O19" i="138"/>
  <c r="N19" i="138"/>
  <c r="M19" i="138"/>
  <c r="L19" i="138"/>
  <c r="K19" i="138"/>
  <c r="J19" i="138"/>
  <c r="I19" i="138"/>
  <c r="H19" i="138"/>
  <c r="G19" i="138"/>
  <c r="F19" i="138"/>
  <c r="E19" i="138"/>
  <c r="D19" i="138"/>
  <c r="C19" i="138"/>
  <c r="N22" i="137"/>
  <c r="J22" i="137"/>
  <c r="F22" i="137"/>
  <c r="T21" i="137"/>
  <c r="T22" i="137" s="1"/>
  <c r="S21" i="137"/>
  <c r="R21" i="137"/>
  <c r="Q21" i="137"/>
  <c r="Q22" i="137" s="1"/>
  <c r="P21" i="137"/>
  <c r="P22" i="137" s="1"/>
  <c r="O21" i="137"/>
  <c r="N21" i="137"/>
  <c r="M21" i="137"/>
  <c r="M22" i="137" s="1"/>
  <c r="L21" i="137"/>
  <c r="L22" i="137" s="1"/>
  <c r="K21" i="137"/>
  <c r="J21" i="137"/>
  <c r="I21" i="137"/>
  <c r="I22" i="137" s="1"/>
  <c r="H21" i="137"/>
  <c r="H22" i="137" s="1"/>
  <c r="G21" i="137"/>
  <c r="F21" i="137"/>
  <c r="E21" i="137"/>
  <c r="E22" i="137" s="1"/>
  <c r="D21" i="137"/>
  <c r="D22" i="137" s="1"/>
  <c r="C21" i="137"/>
  <c r="T20" i="137"/>
  <c r="S20" i="137"/>
  <c r="S22" i="137" s="1"/>
  <c r="R20" i="137"/>
  <c r="R22" i="137" s="1"/>
  <c r="Q20" i="137"/>
  <c r="P20" i="137"/>
  <c r="O20" i="137"/>
  <c r="O22" i="137" s="1"/>
  <c r="N20" i="137"/>
  <c r="M20" i="137"/>
  <c r="L20" i="137"/>
  <c r="K20" i="137"/>
  <c r="J20" i="137"/>
  <c r="I20" i="137"/>
  <c r="H20" i="137"/>
  <c r="G20" i="137"/>
  <c r="F20" i="137"/>
  <c r="E20" i="137"/>
  <c r="D20" i="137"/>
  <c r="C20" i="137"/>
  <c r="C22" i="137" s="1"/>
  <c r="T19" i="137"/>
  <c r="S19" i="137"/>
  <c r="R19" i="137"/>
  <c r="Q19" i="137"/>
  <c r="P19" i="137"/>
  <c r="O19" i="137"/>
  <c r="N19" i="137"/>
  <c r="M19" i="137"/>
  <c r="L19" i="137"/>
  <c r="K19" i="137"/>
  <c r="J19" i="137"/>
  <c r="I19" i="137"/>
  <c r="H19" i="137"/>
  <c r="G19" i="137"/>
  <c r="F19" i="137"/>
  <c r="E19" i="137"/>
  <c r="D19" i="137"/>
  <c r="C19" i="137"/>
  <c r="S22" i="136"/>
  <c r="R22" i="136"/>
  <c r="M22" i="136"/>
  <c r="I22" i="136"/>
  <c r="G22" i="136"/>
  <c r="T21" i="136"/>
  <c r="T22" i="136" s="1"/>
  <c r="S21" i="136"/>
  <c r="R21" i="136"/>
  <c r="Q21" i="136"/>
  <c r="Q22" i="136" s="1"/>
  <c r="P21" i="136"/>
  <c r="P22" i="136" s="1"/>
  <c r="O21" i="136"/>
  <c r="N21" i="136"/>
  <c r="M21" i="136"/>
  <c r="L21" i="136"/>
  <c r="L22" i="136" s="1"/>
  <c r="K21" i="136"/>
  <c r="K22" i="136" s="1"/>
  <c r="J21" i="136"/>
  <c r="I21" i="136"/>
  <c r="H21" i="136"/>
  <c r="H22" i="136" s="1"/>
  <c r="G21" i="136"/>
  <c r="F21" i="136"/>
  <c r="E21" i="136"/>
  <c r="E22" i="136" s="1"/>
  <c r="D21" i="136"/>
  <c r="D22" i="136" s="1"/>
  <c r="C21" i="136"/>
  <c r="T20" i="136"/>
  <c r="S20" i="136"/>
  <c r="R20" i="136"/>
  <c r="Q20" i="136"/>
  <c r="P20" i="136"/>
  <c r="O20" i="136"/>
  <c r="O22" i="136" s="1"/>
  <c r="N20" i="136"/>
  <c r="N22" i="136" s="1"/>
  <c r="M20" i="136"/>
  <c r="L20" i="136"/>
  <c r="K20" i="136"/>
  <c r="J20" i="136"/>
  <c r="J22" i="136" s="1"/>
  <c r="I20" i="136"/>
  <c r="H20" i="136"/>
  <c r="G20" i="136"/>
  <c r="F20" i="136"/>
  <c r="F22" i="136" s="1"/>
  <c r="E20" i="136"/>
  <c r="D20" i="136"/>
  <c r="C20" i="136"/>
  <c r="C22" i="136" s="1"/>
  <c r="T19" i="136"/>
  <c r="S19" i="136"/>
  <c r="R19" i="136"/>
  <c r="Q19" i="136"/>
  <c r="P19" i="136"/>
  <c r="O19" i="136"/>
  <c r="N19" i="136"/>
  <c r="M19" i="136"/>
  <c r="L19" i="136"/>
  <c r="K19" i="136"/>
  <c r="J19" i="136"/>
  <c r="I19" i="136"/>
  <c r="H19" i="136"/>
  <c r="G19" i="136"/>
  <c r="F19" i="136"/>
  <c r="E19" i="136"/>
  <c r="D19" i="136"/>
  <c r="C19" i="136"/>
  <c r="R22" i="153"/>
  <c r="G22" i="153"/>
  <c r="T21" i="153"/>
  <c r="T22" i="153" s="1"/>
  <c r="S21" i="153"/>
  <c r="S22" i="153" s="1"/>
  <c r="R21" i="153"/>
  <c r="Q21" i="153"/>
  <c r="P21" i="153"/>
  <c r="P22" i="153" s="1"/>
  <c r="O21" i="153"/>
  <c r="O22" i="153" s="1"/>
  <c r="N21" i="153"/>
  <c r="M21" i="153"/>
  <c r="L21" i="153"/>
  <c r="L22" i="153" s="1"/>
  <c r="K21" i="153"/>
  <c r="K22" i="153" s="1"/>
  <c r="J21" i="153"/>
  <c r="I21" i="153"/>
  <c r="H21" i="153"/>
  <c r="H22" i="153" s="1"/>
  <c r="G21" i="153"/>
  <c r="F21" i="153"/>
  <c r="E21" i="153"/>
  <c r="D21" i="153"/>
  <c r="D22" i="153" s="1"/>
  <c r="C21" i="153"/>
  <c r="C22" i="153" s="1"/>
  <c r="T20" i="153"/>
  <c r="S20" i="153"/>
  <c r="R20" i="153"/>
  <c r="Q20" i="153"/>
  <c r="Q22" i="153" s="1"/>
  <c r="P20" i="153"/>
  <c r="O20" i="153"/>
  <c r="N20" i="153"/>
  <c r="N22" i="153" s="1"/>
  <c r="M20" i="153"/>
  <c r="M22" i="153" s="1"/>
  <c r="L20" i="153"/>
  <c r="K20" i="153"/>
  <c r="J20" i="153"/>
  <c r="J22" i="153" s="1"/>
  <c r="I20" i="153"/>
  <c r="H20" i="153"/>
  <c r="G20" i="153"/>
  <c r="F20" i="153"/>
  <c r="F22" i="153" s="1"/>
  <c r="E20" i="153"/>
  <c r="E22" i="153" s="1"/>
  <c r="D20" i="153"/>
  <c r="C20" i="153"/>
  <c r="T19" i="153"/>
  <c r="S19" i="153"/>
  <c r="R19" i="153"/>
  <c r="Q19" i="153"/>
  <c r="P19" i="153"/>
  <c r="O19" i="153"/>
  <c r="N19" i="153"/>
  <c r="M19" i="153"/>
  <c r="L19" i="153"/>
  <c r="K19" i="153"/>
  <c r="J19" i="153"/>
  <c r="I19" i="153"/>
  <c r="H19" i="153"/>
  <c r="G19" i="153"/>
  <c r="F19" i="153"/>
  <c r="E19" i="153"/>
  <c r="D19" i="153"/>
  <c r="C19" i="153"/>
  <c r="Q25" i="117"/>
  <c r="J25" i="117"/>
  <c r="F25" i="117"/>
  <c r="T24" i="117"/>
  <c r="T25" i="117" s="1"/>
  <c r="S24" i="117"/>
  <c r="S25" i="117" s="1"/>
  <c r="R24" i="117"/>
  <c r="Q24" i="117"/>
  <c r="P24" i="117"/>
  <c r="P25" i="117" s="1"/>
  <c r="O24" i="117"/>
  <c r="O25" i="117" s="1"/>
  <c r="N24" i="117"/>
  <c r="M24" i="117"/>
  <c r="L24" i="117"/>
  <c r="L25" i="117" s="1"/>
  <c r="K24" i="117"/>
  <c r="K25" i="117" s="1"/>
  <c r="J24" i="117"/>
  <c r="I24" i="117"/>
  <c r="H24" i="117"/>
  <c r="H25" i="117" s="1"/>
  <c r="G24" i="117"/>
  <c r="G25" i="117" s="1"/>
  <c r="F24" i="117"/>
  <c r="E24" i="117"/>
  <c r="D24" i="117"/>
  <c r="D25" i="117" s="1"/>
  <c r="C24" i="117"/>
  <c r="C25" i="117" s="1"/>
  <c r="T23" i="117"/>
  <c r="S23" i="117"/>
  <c r="R23" i="117"/>
  <c r="R25" i="117" s="1"/>
  <c r="Q23" i="117"/>
  <c r="P23" i="117"/>
  <c r="O23" i="117"/>
  <c r="N23" i="117"/>
  <c r="N25" i="117" s="1"/>
  <c r="M23" i="117"/>
  <c r="L23" i="117"/>
  <c r="K23" i="117"/>
  <c r="J23" i="117"/>
  <c r="I23" i="117"/>
  <c r="H23" i="117"/>
  <c r="G23" i="117"/>
  <c r="F23" i="117"/>
  <c r="E23" i="117"/>
  <c r="E25" i="117" s="1"/>
  <c r="D23" i="117"/>
  <c r="C23" i="117"/>
  <c r="T22" i="117"/>
  <c r="S22" i="117"/>
  <c r="R22" i="117"/>
  <c r="Q22" i="117"/>
  <c r="P22" i="117"/>
  <c r="O22" i="117"/>
  <c r="N22" i="117"/>
  <c r="M22" i="117"/>
  <c r="L22" i="117"/>
  <c r="K22" i="117"/>
  <c r="J22" i="117"/>
  <c r="I22" i="117"/>
  <c r="H22" i="117"/>
  <c r="G22" i="117"/>
  <c r="F22" i="117"/>
  <c r="E22" i="117"/>
  <c r="D22" i="117"/>
  <c r="C22" i="117"/>
  <c r="D190" i="115"/>
  <c r="D189" i="115"/>
  <c r="G153" i="115"/>
  <c r="D153" i="115"/>
  <c r="G152" i="115"/>
  <c r="D152" i="115"/>
  <c r="G151" i="115"/>
  <c r="D151" i="115"/>
  <c r="G150" i="115"/>
  <c r="D150" i="115"/>
  <c r="G149" i="115"/>
  <c r="D149" i="115"/>
  <c r="G148" i="115"/>
  <c r="D148" i="115"/>
  <c r="G147" i="115"/>
  <c r="D147" i="115"/>
  <c r="G146" i="115"/>
  <c r="D146" i="115"/>
  <c r="G145" i="115"/>
  <c r="D145" i="115"/>
  <c r="G144" i="115"/>
  <c r="D144" i="115"/>
  <c r="G143" i="115"/>
  <c r="D143" i="115"/>
  <c r="G142" i="115"/>
  <c r="D142" i="115"/>
  <c r="G141" i="115"/>
  <c r="H141" i="115" s="1"/>
  <c r="Q116" i="115"/>
  <c r="B115" i="115"/>
  <c r="T114" i="115"/>
  <c r="S114" i="115"/>
  <c r="S115" i="115" s="1"/>
  <c r="S116" i="115" s="1"/>
  <c r="R114" i="115"/>
  <c r="Q114" i="115"/>
  <c r="P114" i="115"/>
  <c r="O114" i="115"/>
  <c r="N114" i="115"/>
  <c r="M114" i="115"/>
  <c r="L114" i="115"/>
  <c r="K114" i="115"/>
  <c r="J114" i="115"/>
  <c r="I114" i="115"/>
  <c r="H114" i="115"/>
  <c r="G114" i="115"/>
  <c r="G115" i="115" s="1"/>
  <c r="F114" i="115"/>
  <c r="E114" i="115"/>
  <c r="D114" i="115"/>
  <c r="C114" i="115"/>
  <c r="C115" i="115" s="1"/>
  <c r="B114" i="115"/>
  <c r="T113" i="115"/>
  <c r="S113" i="115"/>
  <c r="R113" i="115"/>
  <c r="Q113" i="115"/>
  <c r="Q115" i="115" s="1"/>
  <c r="Q117" i="115" s="1"/>
  <c r="P113" i="115"/>
  <c r="O113" i="115"/>
  <c r="N113" i="115"/>
  <c r="M113" i="115"/>
  <c r="M115" i="115" s="1"/>
  <c r="L113" i="115"/>
  <c r="L115" i="115" s="1"/>
  <c r="K113" i="115"/>
  <c r="J113" i="115"/>
  <c r="I113" i="115"/>
  <c r="I115" i="115" s="1"/>
  <c r="I116" i="115" s="1"/>
  <c r="H113" i="115"/>
  <c r="H115" i="115" s="1"/>
  <c r="H116" i="115" s="1"/>
  <c r="G113" i="115"/>
  <c r="F113" i="115"/>
  <c r="E113" i="115"/>
  <c r="E115" i="115" s="1"/>
  <c r="D113" i="115"/>
  <c r="C113" i="115"/>
  <c r="B113" i="115"/>
  <c r="T112" i="115"/>
  <c r="S112" i="115"/>
  <c r="R112" i="115"/>
  <c r="Q112" i="115"/>
  <c r="P112" i="115"/>
  <c r="O112" i="115"/>
  <c r="N112" i="115"/>
  <c r="M112" i="115"/>
  <c r="L112" i="115"/>
  <c r="K112" i="115"/>
  <c r="J112" i="115"/>
  <c r="I112" i="115"/>
  <c r="H112" i="115"/>
  <c r="G112" i="115"/>
  <c r="F112" i="115"/>
  <c r="E112" i="115"/>
  <c r="D112" i="115"/>
  <c r="C112" i="115"/>
  <c r="B88" i="115"/>
  <c r="I80" i="115"/>
  <c r="H80" i="115"/>
  <c r="G80" i="115"/>
  <c r="I79" i="115"/>
  <c r="H79" i="115"/>
  <c r="G79" i="115"/>
  <c r="I78" i="115"/>
  <c r="H78" i="115"/>
  <c r="G78" i="115"/>
  <c r="I77" i="115"/>
  <c r="H77" i="115"/>
  <c r="G77" i="115"/>
  <c r="I76" i="115"/>
  <c r="H76" i="115"/>
  <c r="G76" i="115"/>
  <c r="I75" i="115"/>
  <c r="H75" i="115"/>
  <c r="G75" i="115"/>
  <c r="I74" i="115"/>
  <c r="K74" i="115" s="1"/>
  <c r="H74" i="115"/>
  <c r="J74" i="115" s="1"/>
  <c r="G74" i="115"/>
  <c r="H47" i="115"/>
  <c r="F47" i="115"/>
  <c r="D47" i="115"/>
  <c r="H46" i="115"/>
  <c r="F46" i="115"/>
  <c r="D46" i="115"/>
  <c r="H45" i="115"/>
  <c r="F45" i="115"/>
  <c r="D45" i="115"/>
  <c r="H44" i="115"/>
  <c r="F44" i="115"/>
  <c r="D44" i="115"/>
  <c r="H43" i="115"/>
  <c r="F43" i="115"/>
  <c r="D43" i="115"/>
  <c r="H42" i="115"/>
  <c r="F42" i="115"/>
  <c r="D42" i="115"/>
  <c r="H41" i="115"/>
  <c r="F41" i="115"/>
  <c r="D41" i="115"/>
  <c r="H40" i="115"/>
  <c r="F40" i="115"/>
  <c r="D40" i="115"/>
  <c r="H39" i="115"/>
  <c r="F39" i="115"/>
  <c r="D39" i="115"/>
  <c r="H38" i="115"/>
  <c r="F38" i="115"/>
  <c r="D38" i="115"/>
  <c r="H37" i="115"/>
  <c r="F37" i="115"/>
  <c r="D37" i="115"/>
  <c r="H36" i="115"/>
  <c r="F36" i="115"/>
  <c r="D36" i="115"/>
  <c r="H35" i="115"/>
  <c r="I35" i="115" s="1"/>
  <c r="G35" i="115"/>
  <c r="F35" i="115"/>
  <c r="D111" i="114"/>
  <c r="I110" i="114"/>
  <c r="D110" i="114"/>
  <c r="I109" i="114"/>
  <c r="D109" i="114"/>
  <c r="D188" i="115" s="1"/>
  <c r="I108" i="114"/>
  <c r="D108" i="114"/>
  <c r="D199" i="115" s="1"/>
  <c r="I107" i="114"/>
  <c r="D107" i="114"/>
  <c r="I106" i="114"/>
  <c r="D106" i="114"/>
  <c r="D198" i="115" s="1"/>
  <c r="I105" i="114"/>
  <c r="D105" i="114"/>
  <c r="D197" i="115" s="1"/>
  <c r="I104" i="114"/>
  <c r="D104" i="114"/>
  <c r="D196" i="115" s="1"/>
  <c r="I103" i="114"/>
  <c r="D103" i="114"/>
  <c r="D195" i="115" s="1"/>
  <c r="I102" i="114"/>
  <c r="D102" i="114"/>
  <c r="D192" i="115" s="1"/>
  <c r="I101" i="114"/>
  <c r="D101" i="114"/>
  <c r="D193" i="115" s="1"/>
  <c r="I100" i="114"/>
  <c r="D100" i="114"/>
  <c r="D191" i="115" s="1"/>
  <c r="I99" i="114"/>
  <c r="D99" i="114"/>
  <c r="D194" i="115" s="1"/>
  <c r="I98" i="114"/>
  <c r="J98" i="114" s="1"/>
  <c r="F187" i="115" s="1"/>
  <c r="G187" i="115" s="1"/>
  <c r="B81" i="114"/>
  <c r="B80" i="114"/>
  <c r="D79" i="114"/>
  <c r="B79" i="114"/>
  <c r="D78" i="114"/>
  <c r="B78" i="114"/>
  <c r="D77" i="114"/>
  <c r="B77" i="114"/>
  <c r="D76" i="114"/>
  <c r="B76" i="114"/>
  <c r="D75" i="114"/>
  <c r="B75" i="114"/>
  <c r="D74" i="114"/>
  <c r="B74" i="114"/>
  <c r="D73" i="114"/>
  <c r="B73" i="114"/>
  <c r="D72" i="114"/>
  <c r="B72" i="114"/>
  <c r="D71" i="114"/>
  <c r="B71" i="114"/>
  <c r="D70" i="114"/>
  <c r="B70" i="114"/>
  <c r="D69" i="114"/>
  <c r="B69" i="114"/>
  <c r="D68" i="114"/>
  <c r="B68" i="114"/>
  <c r="D67" i="114"/>
  <c r="H40" i="114"/>
  <c r="F40" i="114"/>
  <c r="D40" i="114"/>
  <c r="H39" i="114"/>
  <c r="F39" i="114"/>
  <c r="D39" i="114"/>
  <c r="H38" i="114"/>
  <c r="F38" i="114"/>
  <c r="D38" i="114"/>
  <c r="H37" i="114"/>
  <c r="F37" i="114"/>
  <c r="D37" i="114"/>
  <c r="H36" i="114"/>
  <c r="F36" i="114"/>
  <c r="D36" i="114"/>
  <c r="H35" i="114"/>
  <c r="F35" i="114"/>
  <c r="D35" i="114"/>
  <c r="H34" i="114"/>
  <c r="F34" i="114"/>
  <c r="D34" i="114"/>
  <c r="H33" i="114"/>
  <c r="F33" i="114"/>
  <c r="D33" i="114"/>
  <c r="H32" i="114"/>
  <c r="F32" i="114"/>
  <c r="D32" i="114"/>
  <c r="H31" i="114"/>
  <c r="F31" i="114"/>
  <c r="D31" i="114"/>
  <c r="H30" i="114"/>
  <c r="F30" i="114"/>
  <c r="D30" i="114"/>
  <c r="H29" i="114"/>
  <c r="F29" i="114"/>
  <c r="D29" i="114"/>
  <c r="H28" i="114"/>
  <c r="I28" i="114" s="1"/>
  <c r="F28" i="114"/>
  <c r="G28" i="114" s="1"/>
  <c r="H78" i="113"/>
  <c r="H79" i="113" s="1"/>
  <c r="T77" i="113"/>
  <c r="S77" i="113"/>
  <c r="R77" i="113"/>
  <c r="Q77" i="113"/>
  <c r="P77" i="113"/>
  <c r="O77" i="113"/>
  <c r="N77" i="113"/>
  <c r="M77" i="113"/>
  <c r="L77" i="113"/>
  <c r="K77" i="113"/>
  <c r="J77" i="113"/>
  <c r="I77" i="113"/>
  <c r="H77" i="113"/>
  <c r="G77" i="113"/>
  <c r="F77" i="113"/>
  <c r="E77" i="113"/>
  <c r="D77" i="113"/>
  <c r="C77" i="113"/>
  <c r="B77" i="113"/>
  <c r="T76" i="113"/>
  <c r="T78" i="113" s="1"/>
  <c r="T79" i="113" s="1"/>
  <c r="S76" i="113"/>
  <c r="R76" i="113"/>
  <c r="Q76" i="113"/>
  <c r="Q78" i="113" s="1"/>
  <c r="Q79" i="113" s="1"/>
  <c r="P76" i="113"/>
  <c r="P78" i="113" s="1"/>
  <c r="P79" i="113" s="1"/>
  <c r="O76" i="113"/>
  <c r="N76" i="113"/>
  <c r="N78" i="113" s="1"/>
  <c r="N79" i="113" s="1"/>
  <c r="M76" i="113"/>
  <c r="M78" i="113" s="1"/>
  <c r="M79" i="113" s="1"/>
  <c r="L76" i="113"/>
  <c r="L78" i="113" s="1"/>
  <c r="L79" i="113" s="1"/>
  <c r="K76" i="113"/>
  <c r="J76" i="113"/>
  <c r="I76" i="113"/>
  <c r="I78" i="113" s="1"/>
  <c r="I79" i="113" s="1"/>
  <c r="H76" i="113"/>
  <c r="G76" i="113"/>
  <c r="F76" i="113"/>
  <c r="E76" i="113"/>
  <c r="E78" i="113" s="1"/>
  <c r="E79" i="113" s="1"/>
  <c r="D76" i="113"/>
  <c r="D78" i="113" s="1"/>
  <c r="D79" i="113" s="1"/>
  <c r="C76" i="113"/>
  <c r="C78" i="113" s="1"/>
  <c r="C79" i="113" s="1"/>
  <c r="B76" i="113"/>
  <c r="T75" i="113"/>
  <c r="S75" i="113"/>
  <c r="R75" i="113"/>
  <c r="Q75" i="113"/>
  <c r="P75" i="113"/>
  <c r="O75" i="113"/>
  <c r="N75" i="113"/>
  <c r="M75" i="113"/>
  <c r="L75" i="113"/>
  <c r="K75" i="113"/>
  <c r="J75" i="113"/>
  <c r="I75" i="113"/>
  <c r="H75" i="113"/>
  <c r="G75" i="113"/>
  <c r="F75" i="113"/>
  <c r="E75" i="113"/>
  <c r="D75" i="113"/>
  <c r="C75" i="113"/>
  <c r="G47" i="113"/>
  <c r="E47" i="113"/>
  <c r="C47" i="113"/>
  <c r="G46" i="113"/>
  <c r="E46" i="113"/>
  <c r="C46" i="113"/>
  <c r="G45" i="113"/>
  <c r="E45" i="113"/>
  <c r="C45" i="113"/>
  <c r="G44" i="113"/>
  <c r="E44" i="113"/>
  <c r="C44" i="113"/>
  <c r="G43" i="113"/>
  <c r="E43" i="113"/>
  <c r="C43" i="113"/>
  <c r="G42" i="113"/>
  <c r="E42" i="113"/>
  <c r="C42" i="113"/>
  <c r="G41" i="113"/>
  <c r="E41" i="113"/>
  <c r="C41" i="113"/>
  <c r="G40" i="113"/>
  <c r="E40" i="113"/>
  <c r="C40" i="113"/>
  <c r="G39" i="113"/>
  <c r="E39" i="113"/>
  <c r="C39" i="113"/>
  <c r="G38" i="113"/>
  <c r="E38" i="113"/>
  <c r="C38" i="113"/>
  <c r="G37" i="113"/>
  <c r="E37" i="113"/>
  <c r="C37" i="113"/>
  <c r="G36" i="113"/>
  <c r="E36" i="113"/>
  <c r="C36" i="113"/>
  <c r="G35" i="113"/>
  <c r="H35" i="113" s="1"/>
  <c r="E35" i="113"/>
  <c r="F35" i="113" s="1"/>
  <c r="T21" i="174"/>
  <c r="S21" i="174"/>
  <c r="R21" i="174"/>
  <c r="Q21" i="174"/>
  <c r="P21" i="174"/>
  <c r="O21" i="174"/>
  <c r="N21" i="174"/>
  <c r="M21" i="174"/>
  <c r="L21" i="174"/>
  <c r="K21" i="174"/>
  <c r="J21" i="174"/>
  <c r="I21" i="174"/>
  <c r="H21" i="174"/>
  <c r="G21" i="174"/>
  <c r="F21" i="174"/>
  <c r="E21" i="174"/>
  <c r="D21" i="174"/>
  <c r="C21" i="174"/>
  <c r="T20" i="174"/>
  <c r="S20" i="174"/>
  <c r="R20" i="174"/>
  <c r="Q20" i="174"/>
  <c r="P20" i="174"/>
  <c r="O20" i="174"/>
  <c r="N20" i="174"/>
  <c r="M20" i="174"/>
  <c r="L20" i="174"/>
  <c r="K20" i="174"/>
  <c r="J20" i="174"/>
  <c r="I20" i="174"/>
  <c r="H20" i="174"/>
  <c r="G20" i="174"/>
  <c r="F20" i="174"/>
  <c r="E20" i="174"/>
  <c r="D20" i="174"/>
  <c r="C20" i="174"/>
  <c r="T21" i="173"/>
  <c r="S21" i="173"/>
  <c r="R21" i="173"/>
  <c r="Q21" i="173"/>
  <c r="P21" i="173"/>
  <c r="O21" i="173"/>
  <c r="N21" i="173"/>
  <c r="M21" i="173"/>
  <c r="L21" i="173"/>
  <c r="K21" i="173"/>
  <c r="J21" i="173"/>
  <c r="I21" i="173"/>
  <c r="H21" i="173"/>
  <c r="G21" i="173"/>
  <c r="F21" i="173"/>
  <c r="E21" i="173"/>
  <c r="D21" i="173"/>
  <c r="C21" i="173"/>
  <c r="T20" i="173"/>
  <c r="S20" i="173"/>
  <c r="R20" i="173"/>
  <c r="Q20" i="173"/>
  <c r="P20" i="173"/>
  <c r="O20" i="173"/>
  <c r="N20" i="173"/>
  <c r="M20" i="173"/>
  <c r="L20" i="173"/>
  <c r="K20" i="173"/>
  <c r="J20" i="173"/>
  <c r="I20" i="173"/>
  <c r="H20" i="173"/>
  <c r="G20" i="173"/>
  <c r="F20" i="173"/>
  <c r="E20" i="173"/>
  <c r="D20" i="173"/>
  <c r="C20" i="173"/>
  <c r="F52" i="152"/>
  <c r="E52" i="152"/>
  <c r="F51" i="152"/>
  <c r="E51" i="152"/>
  <c r="F50" i="152"/>
  <c r="R22" i="152"/>
  <c r="Q22" i="152"/>
  <c r="J22" i="152"/>
  <c r="I22" i="152"/>
  <c r="B22" i="152"/>
  <c r="T21" i="152"/>
  <c r="S21" i="152"/>
  <c r="R21" i="152"/>
  <c r="Q21" i="152"/>
  <c r="P21" i="152"/>
  <c r="O21" i="152"/>
  <c r="N21" i="152"/>
  <c r="M21" i="152"/>
  <c r="L21" i="152"/>
  <c r="K21" i="152"/>
  <c r="J21" i="152"/>
  <c r="I21" i="152"/>
  <c r="H21" i="152"/>
  <c r="G21" i="152"/>
  <c r="F21" i="152"/>
  <c r="E21" i="152"/>
  <c r="D21" i="152"/>
  <c r="C21" i="152"/>
  <c r="B21" i="152"/>
  <c r="T20" i="152"/>
  <c r="S20" i="152"/>
  <c r="S22" i="152" s="1"/>
  <c r="R20" i="152"/>
  <c r="Q20" i="152"/>
  <c r="P20" i="152"/>
  <c r="O20" i="152"/>
  <c r="O22" i="152" s="1"/>
  <c r="N20" i="152"/>
  <c r="N22" i="152" s="1"/>
  <c r="M20" i="152"/>
  <c r="M22" i="152" s="1"/>
  <c r="L20" i="152"/>
  <c r="K20" i="152"/>
  <c r="K22" i="152" s="1"/>
  <c r="J20" i="152"/>
  <c r="I20" i="152"/>
  <c r="H20" i="152"/>
  <c r="G20" i="152"/>
  <c r="G22" i="152" s="1"/>
  <c r="F20" i="152"/>
  <c r="F22" i="152" s="1"/>
  <c r="E20" i="152"/>
  <c r="E22" i="152" s="1"/>
  <c r="D20" i="152"/>
  <c r="C20" i="152"/>
  <c r="C22" i="152" s="1"/>
  <c r="B20" i="152"/>
  <c r="T19" i="152"/>
  <c r="S19" i="152"/>
  <c r="R19" i="152"/>
  <c r="Q19" i="152"/>
  <c r="P19" i="152"/>
  <c r="O19" i="152"/>
  <c r="N19" i="152"/>
  <c r="M19" i="152"/>
  <c r="L19" i="152"/>
  <c r="K19" i="152"/>
  <c r="J19" i="152"/>
  <c r="I19" i="152"/>
  <c r="H19" i="152"/>
  <c r="G19" i="152"/>
  <c r="F19" i="152"/>
  <c r="E19" i="152"/>
  <c r="D19" i="152"/>
  <c r="C19" i="152"/>
  <c r="T17" i="54"/>
  <c r="S17" i="54"/>
  <c r="R17" i="54"/>
  <c r="Q17" i="54"/>
  <c r="P17" i="54"/>
  <c r="O17" i="54"/>
  <c r="N17" i="54"/>
  <c r="M17" i="54"/>
  <c r="L17" i="54"/>
  <c r="K17" i="54"/>
  <c r="J17" i="54"/>
  <c r="I17" i="54"/>
  <c r="H17" i="54"/>
  <c r="G17" i="54"/>
  <c r="F17" i="54"/>
  <c r="E17" i="54"/>
  <c r="D17" i="54"/>
  <c r="C17" i="54"/>
  <c r="T16" i="54"/>
  <c r="S16" i="54"/>
  <c r="R16" i="54"/>
  <c r="Q16" i="54"/>
  <c r="P16" i="54"/>
  <c r="O16" i="54"/>
  <c r="N16" i="54"/>
  <c r="M16" i="54"/>
  <c r="L16" i="54"/>
  <c r="K16" i="54"/>
  <c r="J16" i="54"/>
  <c r="I16" i="54"/>
  <c r="H16" i="54"/>
  <c r="G16" i="54"/>
  <c r="F16" i="54"/>
  <c r="E16" i="54"/>
  <c r="D16" i="54"/>
  <c r="C16" i="54"/>
  <c r="T19" i="53"/>
  <c r="S19" i="53"/>
  <c r="R19" i="53"/>
  <c r="Q19" i="53"/>
  <c r="P19" i="53"/>
  <c r="O19" i="53"/>
  <c r="N19" i="53"/>
  <c r="M19" i="53"/>
  <c r="L19" i="53"/>
  <c r="K19" i="53"/>
  <c r="J19" i="53"/>
  <c r="I19" i="53"/>
  <c r="H19" i="53"/>
  <c r="G19" i="53"/>
  <c r="F19" i="53"/>
  <c r="E19" i="53"/>
  <c r="D19" i="53"/>
  <c r="C19" i="53"/>
  <c r="T18" i="53"/>
  <c r="S18" i="53"/>
  <c r="R18" i="53"/>
  <c r="Q18" i="53"/>
  <c r="P18" i="53"/>
  <c r="O18" i="53"/>
  <c r="N18" i="53"/>
  <c r="M18" i="53"/>
  <c r="L18" i="53"/>
  <c r="K18" i="53"/>
  <c r="J18" i="53"/>
  <c r="I18" i="53"/>
  <c r="H18" i="53"/>
  <c r="G18" i="53"/>
  <c r="F18" i="53"/>
  <c r="E18" i="53"/>
  <c r="D18" i="53"/>
  <c r="C18" i="53"/>
  <c r="F66" i="175"/>
  <c r="E66" i="175"/>
  <c r="D66" i="175"/>
  <c r="E65" i="175"/>
  <c r="D65" i="175"/>
  <c r="E64" i="175"/>
  <c r="D64" i="175"/>
  <c r="E63" i="175"/>
  <c r="D63" i="175"/>
  <c r="E62" i="175"/>
  <c r="D62" i="175"/>
  <c r="E60" i="175"/>
  <c r="F60" i="175" s="1"/>
  <c r="T25" i="175"/>
  <c r="S25" i="175"/>
  <c r="R25" i="175"/>
  <c r="Q25" i="175"/>
  <c r="P25" i="175"/>
  <c r="O25" i="175"/>
  <c r="N25" i="175"/>
  <c r="M25" i="175"/>
  <c r="L25" i="175"/>
  <c r="K25" i="175"/>
  <c r="J25" i="175"/>
  <c r="I25" i="175"/>
  <c r="H25" i="175"/>
  <c r="G25" i="175"/>
  <c r="F25" i="175"/>
  <c r="E25" i="175"/>
  <c r="D25" i="175"/>
  <c r="C25" i="175"/>
  <c r="T24" i="175"/>
  <c r="S24" i="175"/>
  <c r="R24" i="175"/>
  <c r="Q24" i="175"/>
  <c r="P24" i="175"/>
  <c r="O24" i="175"/>
  <c r="N24" i="175"/>
  <c r="M24" i="175"/>
  <c r="L24" i="175"/>
  <c r="K24" i="175"/>
  <c r="J24" i="175"/>
  <c r="I24" i="175"/>
  <c r="H24" i="175"/>
  <c r="G24" i="175"/>
  <c r="F24" i="175"/>
  <c r="E24" i="175"/>
  <c r="D24" i="175"/>
  <c r="C24" i="175"/>
  <c r="B24" i="175"/>
  <c r="T23" i="175"/>
  <c r="S23" i="175"/>
  <c r="R23" i="175"/>
  <c r="Q23" i="175"/>
  <c r="P23" i="175"/>
  <c r="O23" i="175"/>
  <c r="N23" i="175"/>
  <c r="M23" i="175"/>
  <c r="L23" i="175"/>
  <c r="K23" i="175"/>
  <c r="J23" i="175"/>
  <c r="I23" i="175"/>
  <c r="H23" i="175"/>
  <c r="G23" i="175"/>
  <c r="F23" i="175"/>
  <c r="E23" i="175"/>
  <c r="D23" i="175"/>
  <c r="C23" i="175"/>
  <c r="Q20" i="20"/>
  <c r="M20" i="20"/>
  <c r="E20" i="20"/>
  <c r="B20" i="20"/>
  <c r="T19" i="20"/>
  <c r="S19" i="20"/>
  <c r="R19" i="20"/>
  <c r="Q19" i="20"/>
  <c r="P19" i="20"/>
  <c r="O19" i="20"/>
  <c r="N19" i="20"/>
  <c r="M19" i="20"/>
  <c r="L19" i="20"/>
  <c r="K19" i="20"/>
  <c r="J19" i="20"/>
  <c r="I19" i="20"/>
  <c r="H19" i="20"/>
  <c r="H20" i="20" s="1"/>
  <c r="G19" i="20"/>
  <c r="F19" i="20"/>
  <c r="E19" i="20"/>
  <c r="D19" i="20"/>
  <c r="C19" i="20"/>
  <c r="B19" i="20"/>
  <c r="T18" i="20"/>
  <c r="S18" i="20"/>
  <c r="R18" i="20"/>
  <c r="R20" i="20" s="1"/>
  <c r="Q18" i="20"/>
  <c r="P18" i="20"/>
  <c r="O18" i="20"/>
  <c r="N18" i="20"/>
  <c r="N20" i="20" s="1"/>
  <c r="M18" i="20"/>
  <c r="L18" i="20"/>
  <c r="L20" i="20" s="1"/>
  <c r="K18" i="20"/>
  <c r="J18" i="20"/>
  <c r="J20" i="20" s="1"/>
  <c r="I18" i="20"/>
  <c r="I20" i="20" s="1"/>
  <c r="H18" i="20"/>
  <c r="G18" i="20"/>
  <c r="F18" i="20"/>
  <c r="F20" i="20" s="1"/>
  <c r="E18" i="20"/>
  <c r="D18" i="20"/>
  <c r="D20" i="20" s="1"/>
  <c r="C18" i="20"/>
  <c r="B18" i="20"/>
  <c r="T17" i="20"/>
  <c r="S17" i="20"/>
  <c r="R17" i="20"/>
  <c r="Q17" i="20"/>
  <c r="P17" i="20"/>
  <c r="O17" i="20"/>
  <c r="N17" i="20"/>
  <c r="M17" i="20"/>
  <c r="L17" i="20"/>
  <c r="K17" i="20"/>
  <c r="J17" i="20"/>
  <c r="I17" i="20"/>
  <c r="H17" i="20"/>
  <c r="G17" i="20"/>
  <c r="F17" i="20"/>
  <c r="E17" i="20"/>
  <c r="D17" i="20"/>
  <c r="C17" i="20"/>
  <c r="G29" i="21"/>
  <c r="F29" i="21"/>
  <c r="D29" i="21"/>
  <c r="G28" i="21"/>
  <c r="F28" i="21"/>
  <c r="D28" i="21"/>
  <c r="G27" i="21"/>
  <c r="F27" i="21"/>
  <c r="D27" i="21"/>
  <c r="G26" i="21"/>
  <c r="F26" i="21"/>
  <c r="D26" i="21"/>
  <c r="G25" i="21"/>
  <c r="F25" i="21"/>
  <c r="D25" i="21"/>
  <c r="G24" i="21"/>
  <c r="F24" i="21"/>
  <c r="D24" i="21"/>
  <c r="I23" i="21"/>
  <c r="G23" i="21"/>
  <c r="F23" i="21"/>
  <c r="H23" i="21" s="1"/>
  <c r="H36" i="22"/>
  <c r="G36" i="22"/>
  <c r="D36" i="22"/>
  <c r="H35" i="22"/>
  <c r="G35" i="22"/>
  <c r="D35" i="22"/>
  <c r="H34" i="22"/>
  <c r="G34" i="22"/>
  <c r="D34" i="22"/>
  <c r="H33" i="22"/>
  <c r="G33" i="22"/>
  <c r="D33" i="22"/>
  <c r="H32" i="22"/>
  <c r="G32" i="22"/>
  <c r="D32" i="22"/>
  <c r="H31" i="22"/>
  <c r="G31" i="22"/>
  <c r="D31" i="22"/>
  <c r="H30" i="22"/>
  <c r="G30" i="22"/>
  <c r="D30" i="22"/>
  <c r="H29" i="22"/>
  <c r="G29" i="22"/>
  <c r="D29" i="22"/>
  <c r="H28" i="22"/>
  <c r="G28" i="22"/>
  <c r="D28" i="22"/>
  <c r="H27" i="22"/>
  <c r="J27" i="22" s="1"/>
  <c r="G27" i="22"/>
  <c r="I27" i="22" s="1"/>
  <c r="T78" i="23"/>
  <c r="S78" i="23"/>
  <c r="R78" i="23"/>
  <c r="Q78" i="23"/>
  <c r="P78" i="23"/>
  <c r="O78" i="23"/>
  <c r="N78" i="23"/>
  <c r="M78" i="23"/>
  <c r="L78" i="23"/>
  <c r="K78" i="23"/>
  <c r="J78" i="23"/>
  <c r="I78" i="23"/>
  <c r="H78" i="23"/>
  <c r="G78" i="23"/>
  <c r="F78" i="23"/>
  <c r="E78" i="23"/>
  <c r="D78" i="23"/>
  <c r="C78" i="23"/>
  <c r="B78" i="23"/>
  <c r="T77" i="23"/>
  <c r="S77" i="23"/>
  <c r="R77" i="23"/>
  <c r="R79" i="23" s="1"/>
  <c r="Q77" i="23"/>
  <c r="Q79" i="23" s="1"/>
  <c r="P77" i="23"/>
  <c r="O77" i="23"/>
  <c r="N77" i="23"/>
  <c r="N79" i="23" s="1"/>
  <c r="M77" i="23"/>
  <c r="M79" i="23" s="1"/>
  <c r="L77" i="23"/>
  <c r="K77" i="23"/>
  <c r="J77" i="23"/>
  <c r="J79" i="23" s="1"/>
  <c r="I77" i="23"/>
  <c r="I79" i="23" s="1"/>
  <c r="H77" i="23"/>
  <c r="G77" i="23"/>
  <c r="F77" i="23"/>
  <c r="F79" i="23" s="1"/>
  <c r="E77" i="23"/>
  <c r="E79" i="23" s="1"/>
  <c r="D77" i="23"/>
  <c r="C77" i="23"/>
  <c r="B77" i="23"/>
  <c r="T76" i="23"/>
  <c r="S76" i="23"/>
  <c r="R76" i="23"/>
  <c r="Q76" i="23"/>
  <c r="P76" i="23"/>
  <c r="O76" i="23"/>
  <c r="N76" i="23"/>
  <c r="M76" i="23"/>
  <c r="L76" i="23"/>
  <c r="K76" i="23"/>
  <c r="J76" i="23"/>
  <c r="I76" i="23"/>
  <c r="H76" i="23"/>
  <c r="G76" i="23"/>
  <c r="F76" i="23"/>
  <c r="E76" i="23"/>
  <c r="D76" i="23"/>
  <c r="C76" i="23"/>
  <c r="B48" i="23"/>
  <c r="T47" i="23"/>
  <c r="S47" i="23"/>
  <c r="R47" i="23"/>
  <c r="Q47" i="23"/>
  <c r="Q48" i="23" s="1"/>
  <c r="P47" i="23"/>
  <c r="O47" i="23"/>
  <c r="N47" i="23"/>
  <c r="M47" i="23"/>
  <c r="L47" i="23"/>
  <c r="K47" i="23"/>
  <c r="J47" i="23"/>
  <c r="I47" i="23"/>
  <c r="I48" i="23" s="1"/>
  <c r="H47" i="23"/>
  <c r="G47" i="23"/>
  <c r="F47" i="23"/>
  <c r="E47" i="23"/>
  <c r="D47" i="23"/>
  <c r="C47" i="23"/>
  <c r="B47" i="23"/>
  <c r="T46" i="23"/>
  <c r="T48" i="23" s="1"/>
  <c r="S46" i="23"/>
  <c r="R46" i="23"/>
  <c r="R48" i="23" s="1"/>
  <c r="Q46" i="23"/>
  <c r="P46" i="23"/>
  <c r="P48" i="23" s="1"/>
  <c r="O46" i="23"/>
  <c r="N46" i="23"/>
  <c r="N48" i="23" s="1"/>
  <c r="M46" i="23"/>
  <c r="M48" i="23" s="1"/>
  <c r="L46" i="23"/>
  <c r="L48" i="23" s="1"/>
  <c r="K46" i="23"/>
  <c r="J46" i="23"/>
  <c r="J48" i="23" s="1"/>
  <c r="I46" i="23"/>
  <c r="H46" i="23"/>
  <c r="H48" i="23" s="1"/>
  <c r="G46" i="23"/>
  <c r="F46" i="23"/>
  <c r="F48" i="23" s="1"/>
  <c r="E46" i="23"/>
  <c r="E48" i="23" s="1"/>
  <c r="D46" i="23"/>
  <c r="D48" i="23" s="1"/>
  <c r="C46" i="23"/>
  <c r="B46" i="23"/>
  <c r="T45" i="23"/>
  <c r="S45" i="23"/>
  <c r="R45" i="23"/>
  <c r="Q45" i="23"/>
  <c r="P45" i="23"/>
  <c r="O45" i="23"/>
  <c r="N45" i="23"/>
  <c r="M45" i="23"/>
  <c r="L45" i="23"/>
  <c r="K45" i="23"/>
  <c r="J45" i="23"/>
  <c r="I45" i="23"/>
  <c r="H45" i="23"/>
  <c r="G45" i="23"/>
  <c r="F45" i="23"/>
  <c r="E45" i="23"/>
  <c r="D45" i="23"/>
  <c r="C45" i="23"/>
  <c r="G25" i="12"/>
  <c r="T24" i="12"/>
  <c r="S24" i="12"/>
  <c r="S25" i="12" s="1"/>
  <c r="R24" i="12"/>
  <c r="Q24" i="12"/>
  <c r="P24" i="12"/>
  <c r="O24" i="12"/>
  <c r="N24" i="12"/>
  <c r="M24" i="12"/>
  <c r="L24" i="12"/>
  <c r="K24" i="12"/>
  <c r="K25" i="12" s="1"/>
  <c r="J24" i="12"/>
  <c r="I24" i="12"/>
  <c r="H24" i="12"/>
  <c r="G24" i="12"/>
  <c r="F24" i="12"/>
  <c r="E24" i="12"/>
  <c r="D24" i="12"/>
  <c r="C24" i="12"/>
  <c r="C25" i="12" s="1"/>
  <c r="B24" i="12"/>
  <c r="T23" i="12"/>
  <c r="T25" i="12" s="1"/>
  <c r="S23" i="12"/>
  <c r="R23" i="12"/>
  <c r="Q23" i="12"/>
  <c r="P23" i="12"/>
  <c r="P25" i="12" s="1"/>
  <c r="O23" i="12"/>
  <c r="O25" i="12" s="1"/>
  <c r="N23" i="12"/>
  <c r="M23" i="12"/>
  <c r="L23" i="12"/>
  <c r="L25" i="12" s="1"/>
  <c r="K23" i="12"/>
  <c r="J23" i="12"/>
  <c r="I23" i="12"/>
  <c r="H23" i="12"/>
  <c r="H25" i="12" s="1"/>
  <c r="G23" i="12"/>
  <c r="F23" i="12"/>
  <c r="E23" i="12"/>
  <c r="D23" i="12"/>
  <c r="D25" i="12" s="1"/>
  <c r="C23" i="12"/>
  <c r="B23" i="12"/>
  <c r="T22" i="12"/>
  <c r="S22" i="12"/>
  <c r="R22" i="12"/>
  <c r="Q22" i="12"/>
  <c r="P22" i="12"/>
  <c r="O22" i="12"/>
  <c r="N22" i="12"/>
  <c r="M22" i="12"/>
  <c r="L22" i="12"/>
  <c r="K22" i="12"/>
  <c r="J22" i="12"/>
  <c r="I22" i="12"/>
  <c r="H22" i="12"/>
  <c r="G22" i="12"/>
  <c r="F22" i="12"/>
  <c r="E22" i="12"/>
  <c r="D22" i="12"/>
  <c r="C22" i="12"/>
  <c r="G30" i="13"/>
  <c r="G31" i="13" s="1"/>
  <c r="G29" i="13"/>
  <c r="I29" i="13" s="1"/>
  <c r="F29" i="13"/>
  <c r="D29" i="13"/>
  <c r="G28" i="13"/>
  <c r="I28" i="13" s="1"/>
  <c r="F28" i="13"/>
  <c r="D28" i="13"/>
  <c r="G27" i="13"/>
  <c r="I27" i="13" s="1"/>
  <c r="F27" i="13"/>
  <c r="D27" i="13"/>
  <c r="G26" i="13"/>
  <c r="I26" i="13" s="1"/>
  <c r="F26" i="13"/>
  <c r="D26" i="13"/>
  <c r="G25" i="13"/>
  <c r="I25" i="13" s="1"/>
  <c r="F25" i="13"/>
  <c r="D25" i="13"/>
  <c r="G24" i="13"/>
  <c r="I24" i="13" s="1"/>
  <c r="F24" i="13"/>
  <c r="D24" i="13"/>
  <c r="G23" i="13"/>
  <c r="I23" i="13" s="1"/>
  <c r="F23" i="13"/>
  <c r="H23" i="13" s="1"/>
  <c r="G34" i="14"/>
  <c r="F34" i="14"/>
  <c r="D34" i="14"/>
  <c r="G33" i="14"/>
  <c r="F33" i="14"/>
  <c r="D33" i="14"/>
  <c r="G32" i="14"/>
  <c r="F32" i="14"/>
  <c r="D32" i="14"/>
  <c r="G31" i="14"/>
  <c r="F31" i="14"/>
  <c r="D31" i="14"/>
  <c r="G30" i="14"/>
  <c r="F30" i="14"/>
  <c r="D30" i="14"/>
  <c r="G29" i="14"/>
  <c r="F29" i="14"/>
  <c r="D29" i="14"/>
  <c r="G28" i="14"/>
  <c r="F28" i="14"/>
  <c r="D28" i="14"/>
  <c r="G27" i="14"/>
  <c r="F27" i="14"/>
  <c r="D27" i="14"/>
  <c r="G26" i="14"/>
  <c r="F26" i="14"/>
  <c r="D26" i="14"/>
  <c r="G25" i="14"/>
  <c r="I25" i="14" s="1"/>
  <c r="F25" i="14"/>
  <c r="H25" i="14" s="1"/>
  <c r="B83" i="15"/>
  <c r="T82" i="15"/>
  <c r="S82" i="15"/>
  <c r="R82" i="15"/>
  <c r="Q82" i="15"/>
  <c r="P82" i="15"/>
  <c r="O82" i="15"/>
  <c r="N82" i="15"/>
  <c r="M82" i="15"/>
  <c r="L82" i="15"/>
  <c r="K82" i="15"/>
  <c r="J82" i="15"/>
  <c r="I82" i="15"/>
  <c r="H82" i="15"/>
  <c r="G82" i="15"/>
  <c r="F82" i="15"/>
  <c r="E82" i="15"/>
  <c r="D82" i="15"/>
  <c r="C82" i="15"/>
  <c r="B82" i="15"/>
  <c r="T81" i="15"/>
  <c r="T83" i="15" s="1"/>
  <c r="S81" i="15"/>
  <c r="R81" i="15"/>
  <c r="Q81" i="15"/>
  <c r="P81" i="15"/>
  <c r="P83" i="15" s="1"/>
  <c r="O81" i="15"/>
  <c r="N81" i="15"/>
  <c r="M81" i="15"/>
  <c r="L81" i="15"/>
  <c r="L83" i="15" s="1"/>
  <c r="K81" i="15"/>
  <c r="J81" i="15"/>
  <c r="I81" i="15"/>
  <c r="H81" i="15"/>
  <c r="H83" i="15" s="1"/>
  <c r="G81" i="15"/>
  <c r="F81" i="15"/>
  <c r="E81" i="15"/>
  <c r="D81" i="15"/>
  <c r="D83" i="15" s="1"/>
  <c r="C81" i="15"/>
  <c r="B81" i="15"/>
  <c r="T80" i="15"/>
  <c r="S80" i="15"/>
  <c r="R80" i="15"/>
  <c r="Q80" i="15"/>
  <c r="P80" i="15"/>
  <c r="O80" i="15"/>
  <c r="N80" i="15"/>
  <c r="M80" i="15"/>
  <c r="L80" i="15"/>
  <c r="K80" i="15"/>
  <c r="J80" i="15"/>
  <c r="I80" i="15"/>
  <c r="H80" i="15"/>
  <c r="G80" i="15"/>
  <c r="F80" i="15"/>
  <c r="E80" i="15"/>
  <c r="D80" i="15"/>
  <c r="C80" i="15"/>
  <c r="T51" i="15"/>
  <c r="S51" i="15"/>
  <c r="R51" i="15"/>
  <c r="Q51" i="15"/>
  <c r="P51" i="15"/>
  <c r="O51" i="15"/>
  <c r="N51" i="15"/>
  <c r="M51" i="15"/>
  <c r="L51" i="15"/>
  <c r="K51" i="15"/>
  <c r="J51" i="15"/>
  <c r="J52" i="15" s="1"/>
  <c r="I51" i="15"/>
  <c r="H51" i="15"/>
  <c r="G51" i="15"/>
  <c r="F51" i="15"/>
  <c r="E51" i="15"/>
  <c r="D51" i="15"/>
  <c r="C51" i="15"/>
  <c r="B51" i="15"/>
  <c r="T50" i="15"/>
  <c r="S50" i="15"/>
  <c r="R50" i="15"/>
  <c r="Q50" i="15"/>
  <c r="P50" i="15"/>
  <c r="O50" i="15"/>
  <c r="O52" i="15" s="1"/>
  <c r="N50" i="15"/>
  <c r="M50" i="15"/>
  <c r="L50" i="15"/>
  <c r="K50" i="15"/>
  <c r="K52" i="15" s="1"/>
  <c r="J50" i="15"/>
  <c r="I50" i="15"/>
  <c r="H50" i="15"/>
  <c r="G50" i="15"/>
  <c r="G52" i="15" s="1"/>
  <c r="G53" i="15" s="1"/>
  <c r="F50" i="15"/>
  <c r="E50" i="15"/>
  <c r="D50" i="15"/>
  <c r="C50" i="15"/>
  <c r="C52" i="15" s="1"/>
  <c r="C53" i="15" s="1"/>
  <c r="B50" i="15"/>
  <c r="F20" i="10"/>
  <c r="T19" i="10"/>
  <c r="S19" i="10"/>
  <c r="R19" i="10"/>
  <c r="Q19" i="10"/>
  <c r="P19" i="10"/>
  <c r="O19" i="10"/>
  <c r="N19" i="10"/>
  <c r="M19" i="10"/>
  <c r="L19" i="10"/>
  <c r="K19" i="10"/>
  <c r="J19" i="10"/>
  <c r="I19" i="10"/>
  <c r="H19" i="10"/>
  <c r="G19" i="10"/>
  <c r="F19" i="10"/>
  <c r="E19" i="10"/>
  <c r="D19" i="10"/>
  <c r="C19" i="10"/>
  <c r="B19" i="10"/>
  <c r="T18" i="10"/>
  <c r="T20" i="10" s="1"/>
  <c r="S18" i="10"/>
  <c r="S20" i="10" s="1"/>
  <c r="R18" i="10"/>
  <c r="R20" i="10" s="1"/>
  <c r="Q18" i="10"/>
  <c r="P18" i="10"/>
  <c r="P20" i="10" s="1"/>
  <c r="O18" i="10"/>
  <c r="O20" i="10" s="1"/>
  <c r="N18" i="10"/>
  <c r="N20" i="10" s="1"/>
  <c r="M18" i="10"/>
  <c r="L18" i="10"/>
  <c r="L20" i="10" s="1"/>
  <c r="K18" i="10"/>
  <c r="K20" i="10" s="1"/>
  <c r="J18" i="10"/>
  <c r="J20" i="10" s="1"/>
  <c r="I18" i="10"/>
  <c r="H18" i="10"/>
  <c r="H20" i="10" s="1"/>
  <c r="G18" i="10"/>
  <c r="G20" i="10" s="1"/>
  <c r="F18" i="10"/>
  <c r="E18" i="10"/>
  <c r="D18" i="10"/>
  <c r="D20" i="10" s="1"/>
  <c r="C18" i="10"/>
  <c r="C20" i="10" s="1"/>
  <c r="B18" i="10"/>
  <c r="T17" i="10"/>
  <c r="S17" i="10"/>
  <c r="R17" i="10"/>
  <c r="Q17" i="10"/>
  <c r="P17" i="10"/>
  <c r="O17" i="10"/>
  <c r="N17" i="10"/>
  <c r="M17" i="10"/>
  <c r="L17" i="10"/>
  <c r="K17" i="10"/>
  <c r="J17" i="10"/>
  <c r="I17" i="10"/>
  <c r="H17" i="10"/>
  <c r="G17" i="10"/>
  <c r="F17" i="10"/>
  <c r="E17" i="10"/>
  <c r="D17" i="10"/>
  <c r="C17" i="10"/>
  <c r="G28" i="9"/>
  <c r="F28" i="9"/>
  <c r="D28" i="9"/>
  <c r="G27" i="9"/>
  <c r="F27" i="9"/>
  <c r="D27" i="9"/>
  <c r="G26" i="9"/>
  <c r="F26" i="9"/>
  <c r="D26" i="9"/>
  <c r="G25" i="9"/>
  <c r="F25" i="9"/>
  <c r="D25" i="9"/>
  <c r="G24" i="9"/>
  <c r="F24" i="9"/>
  <c r="D24" i="9"/>
  <c r="G23" i="9"/>
  <c r="F23" i="9"/>
  <c r="D23" i="9"/>
  <c r="G22" i="9"/>
  <c r="I22" i="9" s="1"/>
  <c r="F22" i="9"/>
  <c r="H22" i="9" s="1"/>
  <c r="F34" i="8"/>
  <c r="E34" i="8"/>
  <c r="G34" i="8" s="1"/>
  <c r="C34" i="8"/>
  <c r="F33" i="8"/>
  <c r="E33" i="8"/>
  <c r="C33" i="8"/>
  <c r="F32" i="8"/>
  <c r="H32" i="8" s="1"/>
  <c r="E32" i="8"/>
  <c r="C32" i="8"/>
  <c r="F31" i="8"/>
  <c r="E31" i="8"/>
  <c r="C31" i="8"/>
  <c r="F30" i="8"/>
  <c r="E30" i="8"/>
  <c r="G30" i="8" s="1"/>
  <c r="C30" i="8"/>
  <c r="F29" i="8"/>
  <c r="H29" i="8" s="1"/>
  <c r="E29" i="8"/>
  <c r="C29" i="8"/>
  <c r="F28" i="8"/>
  <c r="H28" i="8" s="1"/>
  <c r="E28" i="8"/>
  <c r="C28" i="8"/>
  <c r="F27" i="8"/>
  <c r="E27" i="8"/>
  <c r="C27" i="8"/>
  <c r="F26" i="8"/>
  <c r="E26" i="8"/>
  <c r="G26" i="8" s="1"/>
  <c r="C26" i="8"/>
  <c r="F25" i="8"/>
  <c r="H25" i="8" s="1"/>
  <c r="E25" i="8"/>
  <c r="C25" i="8"/>
  <c r="F24" i="8"/>
  <c r="H24" i="8" s="1"/>
  <c r="E24" i="8"/>
  <c r="G24" i="8" s="1"/>
  <c r="U80" i="6"/>
  <c r="T80" i="6"/>
  <c r="S80" i="6"/>
  <c r="R80" i="6"/>
  <c r="Q80" i="6"/>
  <c r="P80" i="6"/>
  <c r="O80" i="6"/>
  <c r="N80" i="6"/>
  <c r="M80" i="6"/>
  <c r="L80" i="6"/>
  <c r="K80" i="6"/>
  <c r="J80" i="6"/>
  <c r="I80" i="6"/>
  <c r="H80" i="6"/>
  <c r="G80" i="6"/>
  <c r="F80" i="6"/>
  <c r="E80" i="6"/>
  <c r="D80" i="6"/>
  <c r="C80" i="6"/>
  <c r="B80" i="6"/>
  <c r="U79" i="6"/>
  <c r="T79" i="6"/>
  <c r="T81" i="6" s="1"/>
  <c r="S79" i="6"/>
  <c r="S81" i="6" s="1"/>
  <c r="R79" i="6"/>
  <c r="R81" i="6" s="1"/>
  <c r="Q79" i="6"/>
  <c r="Q81" i="6" s="1"/>
  <c r="P79" i="6"/>
  <c r="P81" i="6" s="1"/>
  <c r="O79" i="6"/>
  <c r="O81" i="6" s="1"/>
  <c r="N79" i="6"/>
  <c r="N81" i="6" s="1"/>
  <c r="M79" i="6"/>
  <c r="M81" i="6" s="1"/>
  <c r="L79" i="6"/>
  <c r="L81" i="6" s="1"/>
  <c r="K79" i="6"/>
  <c r="K81" i="6" s="1"/>
  <c r="J79" i="6"/>
  <c r="J81" i="6" s="1"/>
  <c r="I79" i="6"/>
  <c r="I81" i="6" s="1"/>
  <c r="H79" i="6"/>
  <c r="H81" i="6" s="1"/>
  <c r="G79" i="6"/>
  <c r="G81" i="6" s="1"/>
  <c r="F79" i="6"/>
  <c r="F81" i="6" s="1"/>
  <c r="E79" i="6"/>
  <c r="E81" i="6" s="1"/>
  <c r="D79" i="6"/>
  <c r="D81" i="6" s="1"/>
  <c r="C79" i="6"/>
  <c r="C81" i="6" s="1"/>
  <c r="B79" i="6"/>
  <c r="T78" i="6"/>
  <c r="S78" i="6"/>
  <c r="R78" i="6"/>
  <c r="Q78" i="6"/>
  <c r="P78" i="6"/>
  <c r="O78" i="6"/>
  <c r="N78" i="6"/>
  <c r="M78" i="6"/>
  <c r="L78" i="6"/>
  <c r="K78" i="6"/>
  <c r="J78" i="6"/>
  <c r="I78" i="6"/>
  <c r="H78" i="6"/>
  <c r="G78" i="6"/>
  <c r="F78" i="6"/>
  <c r="E78" i="6"/>
  <c r="D78" i="6"/>
  <c r="C78" i="6"/>
  <c r="B52" i="6"/>
  <c r="T51" i="6"/>
  <c r="T52" i="6" s="1"/>
  <c r="S51" i="6"/>
  <c r="R51" i="6"/>
  <c r="Q51" i="6"/>
  <c r="P51" i="6"/>
  <c r="P52" i="6" s="1"/>
  <c r="O51" i="6"/>
  <c r="N51" i="6"/>
  <c r="M51" i="6"/>
  <c r="L51" i="6"/>
  <c r="L52" i="6" s="1"/>
  <c r="K51" i="6"/>
  <c r="J51" i="6"/>
  <c r="I51" i="6"/>
  <c r="H51" i="6"/>
  <c r="H52" i="6" s="1"/>
  <c r="G51" i="6"/>
  <c r="F51" i="6"/>
  <c r="E51" i="6"/>
  <c r="D51" i="6"/>
  <c r="D52" i="6" s="1"/>
  <c r="C51" i="6"/>
  <c r="B51" i="6"/>
  <c r="T50" i="6"/>
  <c r="S50" i="6"/>
  <c r="R50" i="6"/>
  <c r="Q50" i="6"/>
  <c r="P50" i="6"/>
  <c r="O50" i="6"/>
  <c r="N50" i="6"/>
  <c r="M50" i="6"/>
  <c r="L50" i="6"/>
  <c r="K50" i="6"/>
  <c r="J50" i="6"/>
  <c r="I50" i="6"/>
  <c r="H50" i="6"/>
  <c r="G50" i="6"/>
  <c r="F50" i="6"/>
  <c r="E50" i="6"/>
  <c r="D50" i="6"/>
  <c r="C50" i="6"/>
  <c r="B50" i="6"/>
  <c r="T49" i="6"/>
  <c r="S49" i="6"/>
  <c r="R49" i="6"/>
  <c r="Q49" i="6"/>
  <c r="P49" i="6"/>
  <c r="O49" i="6"/>
  <c r="N49" i="6"/>
  <c r="M49" i="6"/>
  <c r="L49" i="6"/>
  <c r="K49" i="6"/>
  <c r="J49" i="6"/>
  <c r="I49" i="6"/>
  <c r="H49" i="6"/>
  <c r="G49" i="6"/>
  <c r="F49" i="6"/>
  <c r="E49" i="6"/>
  <c r="D49" i="6"/>
  <c r="C49" i="6"/>
  <c r="K115" i="115" l="1"/>
  <c r="K117" i="115" s="1"/>
  <c r="O115" i="115"/>
  <c r="O116" i="115" s="1"/>
  <c r="D115" i="115"/>
  <c r="D116" i="115" s="1"/>
  <c r="P115" i="115"/>
  <c r="P116" i="115" s="1"/>
  <c r="T115" i="115"/>
  <c r="F41" i="114"/>
  <c r="I111" i="114"/>
  <c r="J107" i="114" s="1"/>
  <c r="F189" i="115" s="1"/>
  <c r="D80" i="114"/>
  <c r="D81" i="114" s="1"/>
  <c r="G78" i="113"/>
  <c r="G79" i="113" s="1"/>
  <c r="K78" i="113"/>
  <c r="K79" i="113" s="1"/>
  <c r="O78" i="113"/>
  <c r="O79" i="113" s="1"/>
  <c r="S78" i="113"/>
  <c r="S79" i="113" s="1"/>
  <c r="E48" i="113"/>
  <c r="F37" i="113" s="1"/>
  <c r="R78" i="113"/>
  <c r="F53" i="152"/>
  <c r="F65" i="175"/>
  <c r="P20" i="20"/>
  <c r="T20" i="20"/>
  <c r="C79" i="23"/>
  <c r="G79" i="23"/>
  <c r="K79" i="23"/>
  <c r="O79" i="23"/>
  <c r="S79" i="23"/>
  <c r="F25" i="12"/>
  <c r="N25" i="12"/>
  <c r="J25" i="12"/>
  <c r="R25" i="12"/>
  <c r="M52" i="15"/>
  <c r="E83" i="15"/>
  <c r="I83" i="15"/>
  <c r="M83" i="15"/>
  <c r="Q83" i="15"/>
  <c r="F52" i="15"/>
  <c r="F53" i="15" s="1"/>
  <c r="N52" i="15"/>
  <c r="R52" i="15"/>
  <c r="E52" i="15"/>
  <c r="E53" i="15" s="1"/>
  <c r="I52" i="15"/>
  <c r="I53" i="15" s="1"/>
  <c r="Q52" i="15"/>
  <c r="S52" i="15"/>
  <c r="F83" i="15"/>
  <c r="J83" i="15"/>
  <c r="N83" i="15"/>
  <c r="R83" i="15"/>
  <c r="E20" i="10"/>
  <c r="I20" i="10"/>
  <c r="M20" i="10"/>
  <c r="Q20" i="10"/>
  <c r="G29" i="8"/>
  <c r="G33" i="8"/>
  <c r="G28" i="8"/>
  <c r="G32" i="8"/>
  <c r="E35" i="8"/>
  <c r="G27" i="8"/>
  <c r="G31" i="8"/>
  <c r="G25" i="8"/>
  <c r="H26" i="8"/>
  <c r="H27" i="8"/>
  <c r="H30" i="8"/>
  <c r="H31" i="8"/>
  <c r="E52" i="6"/>
  <c r="I52" i="6"/>
  <c r="M52" i="6"/>
  <c r="Q52" i="6"/>
  <c r="F52" i="6"/>
  <c r="J52" i="6"/>
  <c r="N52" i="6"/>
  <c r="R52" i="6"/>
  <c r="G52" i="6"/>
  <c r="C52" i="6"/>
  <c r="K52" i="6"/>
  <c r="S52" i="6"/>
  <c r="O52" i="6"/>
  <c r="M116" i="115"/>
  <c r="M117" i="115"/>
  <c r="F42" i="114"/>
  <c r="G33" i="114"/>
  <c r="G29" i="114"/>
  <c r="F35" i="8"/>
  <c r="H79" i="23"/>
  <c r="T79" i="23"/>
  <c r="I28" i="22"/>
  <c r="H25" i="21"/>
  <c r="F30" i="21"/>
  <c r="H147" i="115"/>
  <c r="D52" i="15"/>
  <c r="D53" i="15" s="1"/>
  <c r="L52" i="15"/>
  <c r="P52" i="15"/>
  <c r="T52" i="15"/>
  <c r="C48" i="23"/>
  <c r="G48" i="23"/>
  <c r="K48" i="23"/>
  <c r="O48" i="23"/>
  <c r="S48" i="23"/>
  <c r="C20" i="20"/>
  <c r="G20" i="20"/>
  <c r="K20" i="20"/>
  <c r="G37" i="114"/>
  <c r="G38" i="114"/>
  <c r="G39" i="114"/>
  <c r="J102" i="114"/>
  <c r="F192" i="115" s="1"/>
  <c r="E117" i="115"/>
  <c r="E116" i="115"/>
  <c r="C116" i="115"/>
  <c r="C117" i="115"/>
  <c r="I117" i="115"/>
  <c r="G155" i="115"/>
  <c r="H150" i="115" s="1"/>
  <c r="G34" i="114"/>
  <c r="I112" i="114"/>
  <c r="J104" i="114"/>
  <c r="F196" i="115" s="1"/>
  <c r="J108" i="114"/>
  <c r="F199" i="115" s="1"/>
  <c r="J103" i="114"/>
  <c r="F195" i="115" s="1"/>
  <c r="H25" i="9"/>
  <c r="D79" i="23"/>
  <c r="L79" i="23"/>
  <c r="P79" i="23"/>
  <c r="G48" i="113"/>
  <c r="H36" i="113" s="1"/>
  <c r="H151" i="115"/>
  <c r="F29" i="9"/>
  <c r="H26" i="9" s="1"/>
  <c r="G29" i="9"/>
  <c r="H52" i="15"/>
  <c r="H53" i="15" s="1"/>
  <c r="F35" i="14"/>
  <c r="H33" i="8"/>
  <c r="H34" i="8"/>
  <c r="I24" i="9"/>
  <c r="C83" i="15"/>
  <c r="G83" i="15"/>
  <c r="K83" i="15"/>
  <c r="O83" i="15"/>
  <c r="S83" i="15"/>
  <c r="G35" i="14"/>
  <c r="I31" i="14" s="1"/>
  <c r="I30" i="13"/>
  <c r="E25" i="12"/>
  <c r="I25" i="12"/>
  <c r="M25" i="12"/>
  <c r="Q25" i="12"/>
  <c r="J35" i="22"/>
  <c r="G37" i="22"/>
  <c r="I29" i="22" s="1"/>
  <c r="G30" i="21"/>
  <c r="I28" i="21" s="1"/>
  <c r="H29" i="21"/>
  <c r="H40" i="113"/>
  <c r="G31" i="114"/>
  <c r="J110" i="114"/>
  <c r="F190" i="115" s="1"/>
  <c r="I81" i="115"/>
  <c r="K75" i="115"/>
  <c r="H37" i="22"/>
  <c r="J28" i="22" s="1"/>
  <c r="S20" i="20"/>
  <c r="F78" i="113"/>
  <c r="F79" i="113" s="1"/>
  <c r="G117" i="115"/>
  <c r="G116" i="115"/>
  <c r="F30" i="13"/>
  <c r="H27" i="13" s="1"/>
  <c r="E67" i="175"/>
  <c r="F62" i="175" s="1"/>
  <c r="F38" i="113"/>
  <c r="F47" i="113"/>
  <c r="G30" i="114"/>
  <c r="H41" i="114"/>
  <c r="J109" i="114"/>
  <c r="F188" i="115" s="1"/>
  <c r="G37" i="115"/>
  <c r="H81" i="115"/>
  <c r="J76" i="115" s="1"/>
  <c r="K80" i="115"/>
  <c r="K116" i="115"/>
  <c r="D117" i="115"/>
  <c r="O117" i="115"/>
  <c r="G22" i="137"/>
  <c r="K22" i="137"/>
  <c r="I22" i="138"/>
  <c r="O20" i="20"/>
  <c r="J78" i="113"/>
  <c r="J79" i="113" s="1"/>
  <c r="G32" i="114"/>
  <c r="I37" i="114"/>
  <c r="D22" i="152"/>
  <c r="H22" i="152"/>
  <c r="L22" i="152"/>
  <c r="P22" i="152"/>
  <c r="T22" i="152"/>
  <c r="F44" i="113"/>
  <c r="G35" i="114"/>
  <c r="G40" i="114"/>
  <c r="F48" i="115"/>
  <c r="G42" i="115" s="1"/>
  <c r="G36" i="115"/>
  <c r="L116" i="115"/>
  <c r="L117" i="115"/>
  <c r="H117" i="115"/>
  <c r="S117" i="115"/>
  <c r="I25" i="117"/>
  <c r="M25" i="117"/>
  <c r="I22" i="153"/>
  <c r="J101" i="114"/>
  <c r="F193" i="115" s="1"/>
  <c r="G46" i="115"/>
  <c r="K76" i="115"/>
  <c r="F115" i="115"/>
  <c r="J115" i="115"/>
  <c r="N115" i="115"/>
  <c r="R115" i="115"/>
  <c r="G36" i="114"/>
  <c r="H48" i="115"/>
  <c r="I44" i="115" s="1"/>
  <c r="G189" i="115" s="1"/>
  <c r="H153" i="115"/>
  <c r="G38" i="115" l="1"/>
  <c r="H145" i="115"/>
  <c r="J77" i="115"/>
  <c r="P117" i="115"/>
  <c r="H149" i="115"/>
  <c r="J78" i="115"/>
  <c r="I42" i="115"/>
  <c r="G197" i="115" s="1"/>
  <c r="I47" i="115"/>
  <c r="G190" i="115" s="1"/>
  <c r="T116" i="115"/>
  <c r="T117" i="115"/>
  <c r="J105" i="114"/>
  <c r="F197" i="115" s="1"/>
  <c r="J99" i="114"/>
  <c r="J106" i="114"/>
  <c r="F198" i="115" s="1"/>
  <c r="J100" i="114"/>
  <c r="F191" i="115" s="1"/>
  <c r="F40" i="113"/>
  <c r="F46" i="113"/>
  <c r="D49" i="113"/>
  <c r="F45" i="113"/>
  <c r="F36" i="113"/>
  <c r="F42" i="113"/>
  <c r="F43" i="113"/>
  <c r="F41" i="113"/>
  <c r="F39" i="113"/>
  <c r="F64" i="175"/>
  <c r="I33" i="22"/>
  <c r="I32" i="22"/>
  <c r="I36" i="22"/>
  <c r="I27" i="14"/>
  <c r="I32" i="14"/>
  <c r="H42" i="114"/>
  <c r="I39" i="114"/>
  <c r="I31" i="114"/>
  <c r="I35" i="114"/>
  <c r="I33" i="114"/>
  <c r="H27" i="14"/>
  <c r="F36" i="14"/>
  <c r="H31" i="14"/>
  <c r="H34" i="14"/>
  <c r="H26" i="14"/>
  <c r="H30" i="14"/>
  <c r="R117" i="115"/>
  <c r="R116" i="115"/>
  <c r="I38" i="114"/>
  <c r="I29" i="114"/>
  <c r="I32" i="114"/>
  <c r="K77" i="115"/>
  <c r="I82" i="115"/>
  <c r="K79" i="115"/>
  <c r="K78" i="115"/>
  <c r="G31" i="21"/>
  <c r="I27" i="21"/>
  <c r="I26" i="21"/>
  <c r="I29" i="21"/>
  <c r="I40" i="115"/>
  <c r="G195" i="115" s="1"/>
  <c r="H28" i="14"/>
  <c r="H29" i="14"/>
  <c r="N117" i="115"/>
  <c r="N116" i="115"/>
  <c r="I30" i="114"/>
  <c r="F49" i="115"/>
  <c r="G47" i="115"/>
  <c r="G39" i="115"/>
  <c r="G41" i="115"/>
  <c r="G40" i="115"/>
  <c r="G43" i="115"/>
  <c r="J75" i="115"/>
  <c r="J80" i="115"/>
  <c r="H82" i="115"/>
  <c r="J79" i="115"/>
  <c r="G44" i="115"/>
  <c r="H38" i="22"/>
  <c r="J34" i="22"/>
  <c r="J30" i="22"/>
  <c r="J29" i="22"/>
  <c r="J33" i="22"/>
  <c r="G45" i="115"/>
  <c r="I24" i="21"/>
  <c r="H33" i="14"/>
  <c r="I27" i="9"/>
  <c r="I23" i="9"/>
  <c r="G30" i="9"/>
  <c r="I26" i="9"/>
  <c r="F49" i="113"/>
  <c r="H45" i="113"/>
  <c r="H41" i="113"/>
  <c r="H37" i="113"/>
  <c r="H48" i="113" s="1"/>
  <c r="H46" i="113"/>
  <c r="H39" i="113"/>
  <c r="H43" i="113"/>
  <c r="H42" i="113"/>
  <c r="H47" i="113"/>
  <c r="H38" i="113"/>
  <c r="J31" i="22"/>
  <c r="J32" i="22"/>
  <c r="G156" i="115"/>
  <c r="H144" i="115"/>
  <c r="H148" i="115"/>
  <c r="H152" i="115"/>
  <c r="H143" i="115"/>
  <c r="H154" i="115"/>
  <c r="H146" i="115"/>
  <c r="H142" i="115"/>
  <c r="I40" i="114"/>
  <c r="F63" i="175"/>
  <c r="I25" i="21"/>
  <c r="H44" i="113"/>
  <c r="I28" i="9"/>
  <c r="F117" i="115"/>
  <c r="F116" i="115"/>
  <c r="G41" i="114"/>
  <c r="I41" i="115"/>
  <c r="G196" i="115" s="1"/>
  <c r="I46" i="115"/>
  <c r="G188" i="115" s="1"/>
  <c r="I45" i="115"/>
  <c r="G199" i="115" s="1"/>
  <c r="H49" i="115"/>
  <c r="I39" i="115"/>
  <c r="G192" i="115" s="1"/>
  <c r="I38" i="115"/>
  <c r="G193" i="115" s="1"/>
  <c r="I37" i="115"/>
  <c r="G191" i="115" s="1"/>
  <c r="I36" i="114"/>
  <c r="G36" i="14"/>
  <c r="I34" i="14"/>
  <c r="I30" i="14"/>
  <c r="I26" i="14"/>
  <c r="I29" i="14"/>
  <c r="I33" i="14"/>
  <c r="I36" i="115"/>
  <c r="J117" i="115"/>
  <c r="J116" i="115"/>
  <c r="I43" i="115"/>
  <c r="G198" i="115" s="1"/>
  <c r="F194" i="115"/>
  <c r="J111" i="114"/>
  <c r="H26" i="13"/>
  <c r="F31" i="13"/>
  <c r="H25" i="13"/>
  <c r="H29" i="13"/>
  <c r="I34" i="114"/>
  <c r="I35" i="22"/>
  <c r="I31" i="22"/>
  <c r="I34" i="22"/>
  <c r="I30" i="22"/>
  <c r="G38" i="22"/>
  <c r="H32" i="14"/>
  <c r="I28" i="14"/>
  <c r="F30" i="9"/>
  <c r="H28" i="9"/>
  <c r="H24" i="9"/>
  <c r="H27" i="9"/>
  <c r="H23" i="9"/>
  <c r="H24" i="13"/>
  <c r="H28" i="13"/>
  <c r="J36" i="22"/>
  <c r="I25" i="9"/>
  <c r="H24" i="21"/>
  <c r="H28" i="21"/>
  <c r="F31" i="21"/>
  <c r="H27" i="21"/>
  <c r="H26" i="21"/>
  <c r="K81" i="115" l="1"/>
  <c r="G48" i="115"/>
  <c r="F200" i="115"/>
  <c r="F48" i="113"/>
  <c r="J37" i="22"/>
  <c r="I37" i="22"/>
  <c r="H35" i="14"/>
  <c r="I35" i="14"/>
  <c r="H155" i="115"/>
  <c r="I29" i="9"/>
  <c r="H29" i="9"/>
  <c r="H30" i="21"/>
  <c r="H30" i="13"/>
  <c r="I48" i="115"/>
  <c r="G194" i="115"/>
  <c r="G200" i="115" s="1"/>
  <c r="I30" i="21"/>
  <c r="J81" i="115"/>
  <c r="I41" i="114"/>
</calcChain>
</file>

<file path=xl/sharedStrings.xml><?xml version="1.0" encoding="utf-8"?>
<sst xmlns="http://schemas.openxmlformats.org/spreadsheetml/2006/main" count="769" uniqueCount="377">
  <si>
    <t>Índice</t>
  </si>
  <si>
    <t>Descripción</t>
  </si>
  <si>
    <t>Cuadro N°</t>
  </si>
  <si>
    <t>Contenido</t>
  </si>
  <si>
    <t>1.1</t>
  </si>
  <si>
    <t>1.2</t>
  </si>
  <si>
    <t>1.3</t>
  </si>
  <si>
    <t>2.1</t>
  </si>
  <si>
    <t>4.1</t>
  </si>
  <si>
    <t>4.2</t>
  </si>
  <si>
    <t>4.3</t>
  </si>
  <si>
    <t>1.1.1</t>
  </si>
  <si>
    <t>1.1.2</t>
  </si>
  <si>
    <t>1.1.3</t>
  </si>
  <si>
    <t>1.1.4</t>
  </si>
  <si>
    <t>1.2.1</t>
  </si>
  <si>
    <t>1.2.2</t>
  </si>
  <si>
    <t>1.2.3</t>
  </si>
  <si>
    <t>1.2.4</t>
  </si>
  <si>
    <t>1.3.1</t>
  </si>
  <si>
    <t>1.3.2</t>
  </si>
  <si>
    <t>1.3.3</t>
  </si>
  <si>
    <t>1.3.4</t>
  </si>
  <si>
    <t>3.1.1</t>
  </si>
  <si>
    <t>3.1.2</t>
  </si>
  <si>
    <t>3.1.3</t>
  </si>
  <si>
    <t>2.1.1</t>
  </si>
  <si>
    <t>2.1.2</t>
  </si>
  <si>
    <t>2.1.3</t>
  </si>
  <si>
    <t>2.1.4</t>
  </si>
  <si>
    <t>2.1.5</t>
  </si>
  <si>
    <t>2.1.6</t>
  </si>
  <si>
    <t>CUADRO N° 1.1.1</t>
  </si>
  <si>
    <t>CUADRO N° 1.1.2</t>
  </si>
  <si>
    <t>3.1.4</t>
  </si>
  <si>
    <t>3.1.5</t>
  </si>
  <si>
    <t>CUADRO N° 1.1.3</t>
  </si>
  <si>
    <t>CUADRO N° 1.1.4</t>
  </si>
  <si>
    <t>CUADRO N° 1.2.1</t>
  </si>
  <si>
    <t>CUADRO N° 1.2.2</t>
  </si>
  <si>
    <t>CUADRO N° 1.2.3</t>
  </si>
  <si>
    <t>CUADRO N° 1.2.4</t>
  </si>
  <si>
    <t>CUADRO N° 1.3.1</t>
  </si>
  <si>
    <t>CUADRO N° 1.3.2</t>
  </si>
  <si>
    <t>CUADRO N° 1.3.3</t>
  </si>
  <si>
    <t>CUADRO N° 1.3.4</t>
  </si>
  <si>
    <t>CUADRO N° 2.1.1</t>
  </si>
  <si>
    <t>CUADRO N° 2.1.2</t>
  </si>
  <si>
    <t>CUADRO N° 2.1.3</t>
  </si>
  <si>
    <t>CUADRO N° 2.1.4</t>
  </si>
  <si>
    <t>CUADRO N° 2.1.6</t>
  </si>
  <si>
    <t>CUADRO N° 3.1.1</t>
  </si>
  <si>
    <t>CUADRO N° 3.1.2</t>
  </si>
  <si>
    <t>CUADRO N° 3.1.4</t>
  </si>
  <si>
    <t>CUADRO N° 3.1.5</t>
  </si>
  <si>
    <t>CUADRO N° 4.1</t>
  </si>
  <si>
    <t>CUADRO N° 4.2</t>
  </si>
  <si>
    <t>CUADRO N° 4.3</t>
  </si>
  <si>
    <t>Miles de dólares</t>
  </si>
  <si>
    <t xml:space="preserve">Miles de dólares </t>
  </si>
  <si>
    <t>GCFHE/GCFHT</t>
  </si>
  <si>
    <t>GCFGGE/GCFGGT</t>
  </si>
  <si>
    <t>2.1.7</t>
  </si>
  <si>
    <t>2.1.8</t>
  </si>
  <si>
    <t>2.1.9</t>
  </si>
  <si>
    <t>2.1.10</t>
  </si>
  <si>
    <t>CUADRO N° 2.1.7</t>
  </si>
  <si>
    <t>CUADRO N° 2.1.8</t>
  </si>
  <si>
    <t>CUADRO N° 2.1.9</t>
  </si>
  <si>
    <t>CUADRO N° 2.1.10</t>
  </si>
  <si>
    <t xml:space="preserve">Transporte estudiantil </t>
  </si>
  <si>
    <t>Comercio</t>
  </si>
  <si>
    <t xml:space="preserve">Construcción </t>
  </si>
  <si>
    <t>Muebles</t>
  </si>
  <si>
    <t>Prendas de vestir</t>
  </si>
  <si>
    <t>Productos de papel</t>
  </si>
  <si>
    <t>Regulación y administración</t>
  </si>
  <si>
    <t>Enseñanza de desarrollo infantil</t>
  </si>
  <si>
    <t>Enseñanza preprimaria</t>
  </si>
  <si>
    <t>Enseñanza primaria</t>
  </si>
  <si>
    <t>Enseñanza secundaria alta</t>
  </si>
  <si>
    <t>Enseñanza secundaria baja</t>
  </si>
  <si>
    <t>Enseñanza superior de ciclo corto</t>
  </si>
  <si>
    <t>Enseñanza superior</t>
  </si>
  <si>
    <t>Construcción</t>
  </si>
  <si>
    <t>Transporte estudiantil</t>
  </si>
  <si>
    <t>Otros tipos de enseñanza</t>
  </si>
  <si>
    <t>Gasto de consumo final de la enseñanza</t>
  </si>
  <si>
    <t>Gasto de consumo final público de la enseñanza/PIB</t>
  </si>
  <si>
    <t>Total</t>
  </si>
  <si>
    <t>Educación de la primera infancia</t>
  </si>
  <si>
    <t>Educación primaria</t>
  </si>
  <si>
    <t>Educación secundaria baja</t>
  </si>
  <si>
    <t>Educación secundaria alta</t>
  </si>
  <si>
    <t>Educación terciaria de ciclo corto</t>
  </si>
  <si>
    <t>Grado de educación terciaria o nivel equivalente</t>
  </si>
  <si>
    <t>Nivel de maestría, especialización y doctorado o equivalentes</t>
  </si>
  <si>
    <t>No clasificados en otra parte</t>
  </si>
  <si>
    <t>La suma de valores en los gráficos puede no coincidir con el total, debido a redondeos.</t>
  </si>
  <si>
    <t>Niveles CSE</t>
  </si>
  <si>
    <t>Educación inicial 1</t>
  </si>
  <si>
    <t> Educación inicial</t>
  </si>
  <si>
    <t>Educación inicial 2</t>
  </si>
  <si>
    <t>1° Educación General Básica o Preparatoria</t>
  </si>
  <si>
    <t> Educación General Básica</t>
  </si>
  <si>
    <t>2° - 4° Educación General Básica Elemental</t>
  </si>
  <si>
    <t>5° - 7° Educación General Básica Media</t>
  </si>
  <si>
    <t>8° - 10° Educación General Básica Superior</t>
  </si>
  <si>
    <t>1° - 3° año de Bachillerato</t>
  </si>
  <si>
    <t>Bachillerato</t>
  </si>
  <si>
    <t>Enseñanza superior terciaria de ciclo corto</t>
  </si>
  <si>
    <t>Nivel Técnico o Tecnológico Superior</t>
  </si>
  <si>
    <t> Educación Superior</t>
  </si>
  <si>
    <t>Tercer nivel</t>
  </si>
  <si>
    <t>Cuarto nivel</t>
  </si>
  <si>
    <t>Centros de capacitación</t>
  </si>
  <si>
    <t xml:space="preserve">Otros tipos </t>
  </si>
  <si>
    <t xml:space="preserve">Las instituciones son entidades económicas relacionadas con la enseñanza y con capacidad para poseer activos, contraer pasivos y realizar actividades y transacciones económicas. Se agrupan en sectores institucionales de acuerdo a su forma legal y objetivos: </t>
  </si>
  <si>
    <t>Relación privado/público</t>
  </si>
  <si>
    <t>Enseñanza superior de tercer nivel</t>
  </si>
  <si>
    <t xml:space="preserve">Enseñanza superior de cuarto nivel </t>
  </si>
  <si>
    <t>Enseñanza superior de cuarto nivel</t>
  </si>
  <si>
    <t>Gasto de consumo final total respecto al PIB</t>
  </si>
  <si>
    <t>Producción según industrias de la enseñanza</t>
  </si>
  <si>
    <t>Consumo intermedio según industrias de la enseñanza</t>
  </si>
  <si>
    <t>Valor Agregado Bruto (VAB) según industrias de la enseñanza</t>
  </si>
  <si>
    <t>Instituciones que conforman las Cuentas Satélite de Educación</t>
  </si>
  <si>
    <t>CINE*</t>
  </si>
  <si>
    <t>Gasto de consumo final del gobierno</t>
  </si>
  <si>
    <t>Gasto de consumo final de los hogares</t>
  </si>
  <si>
    <t>Correspondencia de los niveles educativos de las Cuentas Satélite de Educación y el clasificador CINE</t>
  </si>
  <si>
    <t>Correspondencia de los niveles educativos de las Cuentas Satélite de Educación y el clasificador CINE*</t>
  </si>
  <si>
    <t>Enseñanza preprimaria inicial</t>
  </si>
  <si>
    <t>Enseñanza preprimaria preparatoria</t>
  </si>
  <si>
    <t>Enseñanza primaria elemental</t>
  </si>
  <si>
    <t>Enseñanza primaria media</t>
  </si>
  <si>
    <t>Enseñanza preprimaria inicial preparatoria</t>
  </si>
  <si>
    <t>Siguiente</t>
  </si>
  <si>
    <t>Anterior</t>
  </si>
  <si>
    <t>Correspondencia de niveles educativos de las Cuentas Satélite de Educación y Sistema Nacional Educativo (Ver anexo 4.1)</t>
  </si>
  <si>
    <t>Indicadores de oferta</t>
  </si>
  <si>
    <t>Indicadores de utilización</t>
  </si>
  <si>
    <t>Anexos</t>
  </si>
  <si>
    <t>Indicadores de producción por niveles educativos</t>
  </si>
  <si>
    <t>Producción pública por alumno (dólares corrientes)</t>
  </si>
  <si>
    <t>Producción privada por alumno (dólares corrientes)</t>
  </si>
  <si>
    <t>CUADRO N° 3.1.3</t>
  </si>
  <si>
    <t>Otros enseñanza n.c.p.</t>
  </si>
  <si>
    <t>Correspondencia de los niveles educativos de las Cuentas Satélite de Educación con el Sistema Educativo de Ecuador</t>
  </si>
  <si>
    <t>Subniveles del Sistema Educativo</t>
  </si>
  <si>
    <t>Niveles del Sistema Educativo</t>
  </si>
  <si>
    <t>Superior de cuarto nivel</t>
  </si>
  <si>
    <t>Superior de ciclo corto</t>
  </si>
  <si>
    <t>Desarrollo infantil</t>
  </si>
  <si>
    <t>Preprimaria preparatoria</t>
  </si>
  <si>
    <t>Preprimaria inicial</t>
  </si>
  <si>
    <t>Primaria elemental</t>
  </si>
  <si>
    <t>Primaria media</t>
  </si>
  <si>
    <t>Secundaria baja</t>
  </si>
  <si>
    <t>Secundaria alta</t>
  </si>
  <si>
    <t>Superior de tercer nivel</t>
  </si>
  <si>
    <t>Gasto de consumo final privado de la enseñanza/PIB</t>
  </si>
  <si>
    <t xml:space="preserve"> Total</t>
  </si>
  <si>
    <t xml:space="preserve">Actividades de transporte estudiantil </t>
  </si>
  <si>
    <t xml:space="preserve"> Gasto de consumo final de los hogares</t>
  </si>
  <si>
    <t xml:space="preserve"> Gasto de consumo final del gobierno general</t>
  </si>
  <si>
    <t xml:space="preserve"> Gasto de consumo final individual del gobierno general</t>
  </si>
  <si>
    <t xml:space="preserve"> Gasto de consumo final colectivo del gobierno general </t>
  </si>
  <si>
    <t xml:space="preserve">Gasto de consumo final de las instituciones sin fines de lucro </t>
  </si>
  <si>
    <t xml:space="preserve">Gasto de consumo final total en enseñanza </t>
  </si>
  <si>
    <t xml:space="preserve">Prendas de vestir </t>
  </si>
  <si>
    <t>Los valores monetarios constantes son datos provisionales, se actualizarán en concordancia con el cambio de año base del Banco Central del Ecuador.</t>
  </si>
  <si>
    <t>Notas:</t>
  </si>
  <si>
    <t>CUADRO N° 2.1.5</t>
  </si>
  <si>
    <r>
      <rPr>
        <b/>
        <sz val="9"/>
        <color rgb="FF505A64"/>
        <rFont val="Century Gothic"/>
        <family val="2"/>
      </rPr>
      <t>Nota:</t>
    </r>
    <r>
      <rPr>
        <sz val="9"/>
        <color rgb="FF505A64"/>
        <rFont val="Century Gothic"/>
        <family val="2"/>
      </rPr>
      <t xml:space="preserve"> El Sistema Educativo de Ecuador está compuesto por el Sistema Nacional de Educación, que comprende a los niveles de educación inicial, básica y bachillerato; y  el Sistema de Educación Superior, que abarca el nivel técnico o tecnológico superior, tercer y cuarto nivel de enseñanza.</t>
    </r>
  </si>
  <si>
    <r>
      <rPr>
        <b/>
        <sz val="9"/>
        <color rgb="FF505A64"/>
        <rFont val="Century Gothic"/>
        <family val="2"/>
      </rPr>
      <t>Nota:</t>
    </r>
    <r>
      <rPr>
        <sz val="9"/>
        <color rgb="FF505A64"/>
        <rFont val="Century Gothic"/>
        <family val="2"/>
      </rPr>
      <t xml:space="preserve"> *CINE: Clasificación Internacional Normalizada de la Educación.</t>
    </r>
  </si>
  <si>
    <t>Producción de las industrias características y conexas de la enseñanza respecto al Producto Interno Bruto (PIB) 2007-2024</t>
  </si>
  <si>
    <t>Producción según industrias características de la enseñanza 2007-2024</t>
  </si>
  <si>
    <t>Producción según industrias conexas de la enseñanza 2007-2024</t>
  </si>
  <si>
    <t>Producción de las industrias características de la enseñanza según sectores público y privado 2007-2024</t>
  </si>
  <si>
    <t>Consumo intermedio de las industrias características y conexas de la enseñanza respecto al Producto Interno Bruto (PIB) 2007-2024</t>
  </si>
  <si>
    <t>Consumo intermedio según industrias características de la enseñanza 2007-2024</t>
  </si>
  <si>
    <t>Consumo intermedio según industrias conexas de la enseñanza 2007-2024</t>
  </si>
  <si>
    <t>Consumo intermedio de las industrias características de la enseñanza según sectores público y privado 2007-2024</t>
  </si>
  <si>
    <t>Valor agregado bruto (VAB) de las industrias características y conexas de la enseñanza respecto al Producto Interno Bruto (PIB) 2007-2024</t>
  </si>
  <si>
    <t>Valor agregado bruto (VAB) según industrias características de la enseñanza 2007-2024</t>
  </si>
  <si>
    <t>Valor agregado bruto (VAB) según industrias conexas de la enseñanza 2007-2024</t>
  </si>
  <si>
    <t>Valor agregado bruto (VAB) de las industrias características de la enseñanza según sectores público y privado 2007-2024</t>
  </si>
  <si>
    <t>Gasto de consumo final total en enseñanza respecto al Producto Interno Bruto (PIB) 2007-2024</t>
  </si>
  <si>
    <t>Gasto de consumo final de los hogares en enseñanza y gasto de consumo final total de los hogares 2007-2024</t>
  </si>
  <si>
    <t>Gasto de consumo final del gobierno general en enseñanza y gasto de consumo final total del gobierno general 2007-2024</t>
  </si>
  <si>
    <t>Gasto de consumo final total en enseñanza según sectores público y privado 2007-2024</t>
  </si>
  <si>
    <t>Gasto de consumo final público en enseñanza y Producto Interno Bruto (PIB) 2007-2024</t>
  </si>
  <si>
    <t>Gasto de consumo final privado en enseñanza y Producto Interno Bruto (PIB) 2007-2024</t>
  </si>
  <si>
    <t>Gasto de consumo final total en enseñanza según productos característicos y conexos 2007-2024</t>
  </si>
  <si>
    <t>Gasto de consumo final total del gobierno general según productos característicos de la enseñanza 2007-2024</t>
  </si>
  <si>
    <t>Gasto de consumo final total de los hogares según productos característicos y conexos de la enseñanza 2007-2024</t>
  </si>
  <si>
    <t>Consumo final efectivo de los hogares en enseñanza y gasto de consumo final de los hogares en enseñanza 2007-2024</t>
  </si>
  <si>
    <t>Producción y número de alumnos según sectores público y privado 2007-2024</t>
  </si>
  <si>
    <t>Producción y número de alumnos según sectores público y privado en enseñanza de primera infancia 2007-2024</t>
  </si>
  <si>
    <t>Producción y número de alumnos según sectores público y privado en enseñanza primaria 2007-2024</t>
  </si>
  <si>
    <t>Producción y número de alumnos según sectores público y privado en enseñanza secundaria 2007-2024</t>
  </si>
  <si>
    <t>Producción y número de alumnos según sectores público y privado en enseñanza superior 2007-2024</t>
  </si>
  <si>
    <t>Los resultados de las CSE 2022 y 2023 son semidefinitivos y del 2024 provisionales.</t>
  </si>
  <si>
    <t>Producción de las industrias características y conexas de la enseñanza respecto al Producto Interno Bruto (PIB)
Período 2007-2024</t>
  </si>
  <si>
    <t>Producción según industrias características de la enseñanza 
Período 2007-2024</t>
  </si>
  <si>
    <t>Producción según industrias conexas de la enseñanza 
Período 2007-2024</t>
  </si>
  <si>
    <t>Producción de las industrias características de la enseñanza según sectores público y privado 
Período 2007-2024</t>
  </si>
  <si>
    <t>Participación de la producción (miles de dólares) de las industrias características de la enseñanza según sectores público y privado. Período 2007-2024.</t>
  </si>
  <si>
    <t>Consumo intermedio de las industrias características y conexas de la enseñanza respecto al Producto Interno Bruto (PIB)
Período 2007-2024</t>
  </si>
  <si>
    <t>Consumo intermedio según industrias características de la enseñanza 
Período 2007-2024</t>
  </si>
  <si>
    <t>Consumo intermedio según industrias conexas de la enseñanza 
Período 2007-2024</t>
  </si>
  <si>
    <t>Consumo intermedio de las industrias características de la enseñanza según sectores público y privado 
Período 2007-2024</t>
  </si>
  <si>
    <t>Participación del consumo intermedio (miles de dólares) de las industrias características de la enseñanza según sectores público y privado. Período 2007-2024.</t>
  </si>
  <si>
    <t>Valor agregado bruto (VAB) de las industrias características y conexas de la enseñanza respecto al Producto Interno Bruto (PIB)
Período 2007-2024</t>
  </si>
  <si>
    <t>Valor agregado bruto (VAB) según industrias características de la enseñanza 
Período 2007-2024</t>
  </si>
  <si>
    <t>Valor agregado bruto (VAB) según industrias conexas de la enseñanza 
Período 2007-2024</t>
  </si>
  <si>
    <t>Valor agregado bruto (VAB) de las industrias características de la enseñanza según sectores público y privado 
Período 2007-2024</t>
  </si>
  <si>
    <t>Participación del VAB (miles de dólares) de las industrias características de la enseñanza según sectores público y privado. Período 2007-2024.</t>
  </si>
  <si>
    <t>Gasto de consumo final total en enseñanza respecto al Producto Interno Bruto (PIB)
Período 2007-2024</t>
  </si>
  <si>
    <t>Participación del gasto de consumo final total en enseñanza (miles de dólares) respecto al PIB. Período 2007-2024.</t>
  </si>
  <si>
    <t>Gasto de consumo final de los hogares en enseñanza y gasto de consumo final total de los hogares
Período 2007-2024</t>
  </si>
  <si>
    <t>Participación del gasto de consumo final de los hogares en enseñanza (miles de dólares) respecto al gasto de consumo final total de los hogares. Período 2007-2024.</t>
  </si>
  <si>
    <t>Gasto de consumo final del gobierno general en enseñanza y gasto de consumo final total del gobierno general
Período 2007-2024</t>
  </si>
  <si>
    <t>Participación del gasto de consumo final del gobierno general en enseñanza (miles de dólares) respecto al gasto de consumo final total del gobierno general. Período 2007-2024.</t>
  </si>
  <si>
    <t>Participación del gasto de consumo final del gobierno general en enseñanza (miles de dólares de 2007) respecto al gasto de consumo final total del gobierno general. Período 2007-2024.</t>
  </si>
  <si>
    <t>Gasto de consumo final total en enseñanza según sectores público y privado
Período 2007-2024</t>
  </si>
  <si>
    <t>Estructura del gasto de consumo final total en enseñanza (miles de dólares) según sectores público y privado. Período 2007-2024.</t>
  </si>
  <si>
    <t>Gasto de consumo final público en enseñanza y Producto Interno Bruto (PIB)
Período 2007-2024</t>
  </si>
  <si>
    <t>Participación del  gasto de consumo final público en enseñanza (miles de dólares) respecto al PIB. Período 2007-2024.</t>
  </si>
  <si>
    <t>Gasto de consumo final privado en enseñanza y Producto Interno Bruto (PIB)
Período 2007-2024</t>
  </si>
  <si>
    <t>Participación del gasto de consumo final privado en enseñanza (miles de dólares) respecto al PIB. Período 2007-2024.</t>
  </si>
  <si>
    <t>Gasto de consumo final total en enseñanza según productos característicos y conexos
Período 2007-2024</t>
  </si>
  <si>
    <t>Evolución del gasto de consumo final total en enseñanza (miles de dólares) según productos característicos y conexos. Período 2007-2024.</t>
  </si>
  <si>
    <t>Gasto de consumo final total del gobierno general según productos característicos de la enseñanza
Período 2007-2024</t>
  </si>
  <si>
    <t>Gasto de consumo final total de los hogares según productos característicos y conexos de la enseñanza
Período 2007-2024</t>
  </si>
  <si>
    <t>Evolución del gasto de consumo final total de los hogares (miles de dólares) en enseñanza según productos característicos y conexos. Período 2007-2024.</t>
  </si>
  <si>
    <t>Consumo final efectivo de los hogares en enseñanza y gasto de consumo final de los hogares en enseñanza
Período 2007-2024</t>
  </si>
  <si>
    <t>Relación del consumo final efectivo de los hogares en enseñanza (dólares) respecto al gasto de consumo final de los hogares en enseñanza. Período 2007-2024.</t>
  </si>
  <si>
    <t>Producción y número de alumnos según sectores público y privado 
Período 2007-2024</t>
  </si>
  <si>
    <t>Valor bruto de la producción por alumno en enseñanza (dólares) según sectores público y privado. Período 2007-2024.</t>
  </si>
  <si>
    <t>Producción y número de alumnos según sectores público y privado en enseñanza de primera infancia
Período 2007-2024</t>
  </si>
  <si>
    <t>Valor bruto de la producción por alumno en enseñanza de primera infancia (dólares) según sectores público y privado. Período 2007-2024.</t>
  </si>
  <si>
    <t>Producción y número de alumnos según sectores público y privado en enseñanza primaria
Período 2007-2024</t>
  </si>
  <si>
    <t>Valor bruto de la producción por alumno en enseñanza primaria (dólares) según sectores público y privado. Período 2007-2024.</t>
  </si>
  <si>
    <t>Producción y número de alumnos según sectores público y privado en enseñanza secundaria
Período 2007-2024</t>
  </si>
  <si>
    <t>Valor bruto de la producción por alumno en enseñanza secundaria (dólares) según sectores público y privado. Período 2007-2024.</t>
  </si>
  <si>
    <t>Producción y número de alumnos según sectores público y privado en enseñanza superior
Período 2007-2024</t>
  </si>
  <si>
    <t>Valor bruto de la producción por alumno en enseñanza superior (dólares) según sectores público y privado. Período 2007-2024.</t>
  </si>
  <si>
    <t>Estructura de la producción (miles de dólares) según industrias características de la enseñanza. Años 2023 y 2024.</t>
  </si>
  <si>
    <t>Estructura de la producción (miles de dólares) según industrias conexas de la enseñanza. Años 2023 y 2024.</t>
  </si>
  <si>
    <t>Estructura del consumo intermedio (miles de dólares) según industrias características de la enseñanza. Años 2023 y 2024.</t>
  </si>
  <si>
    <t>Estructura del consumo intermedio (miles de dólares) según industrias conexas de la enseñanza. Años 2023 y 2024.</t>
  </si>
  <si>
    <t>Estructura del VAB (miles de dólares) según industrias características de la enseñanza. Años 2023 y 2024.</t>
  </si>
  <si>
    <t>Estructura del VAB (miles de dólares) según industrias conexas de la enseñanza. Años 2023 y 2024.</t>
  </si>
  <si>
    <t>Estructura del gasto de consumo final total (miles de dólares) según productos característicos de la enseñanza. Años 2023 y 2024.</t>
  </si>
  <si>
    <t>Estructura del gasto de consumo final total del gobierno general (miles de dólares) según productos característicos de la enseñanza. Años 2023 y 2024.</t>
  </si>
  <si>
    <t>Estructura del gasto de consumo final total de los hogares (miles de dólares) según productos característicos de la enseñanza. Años 2023 y 2024.</t>
  </si>
  <si>
    <t>Estructura del gasto de consumo final total de los hogares (miles de dólares) según productos conexos de la enseñanza. Años 2023 y 2024.</t>
  </si>
  <si>
    <t>Estructura del gasto de consumo final total del gobierno general (miles de dólares) según productos característicos de la enseñanza. Año 2024.</t>
  </si>
  <si>
    <t>Distribución del gasto de consumo final total en la enseñanza (miles de dólares) de los productos característicos según sectores público y privado. Año 2024.</t>
  </si>
  <si>
    <t>Estructura del gasto de consumo final total de los hogares (miles de dólares) según productos característicos de la enseñanza. Año 2024.</t>
  </si>
  <si>
    <t>Gasto del consumo final del gobierno (GCFG) y de los hogares (GCFH) según productos característicos de la enseñanza (miles de dólares). Año 2024.</t>
  </si>
  <si>
    <r>
      <t>Fuente:</t>
    </r>
    <r>
      <rPr>
        <sz val="9"/>
        <color rgb="FF505A64"/>
        <rFont val="Century Gothic"/>
        <family val="2"/>
      </rPr>
      <t xml:space="preserve"> INEC, Cuentas Satélite de Educación 2007-2024.</t>
    </r>
  </si>
  <si>
    <r>
      <rPr>
        <b/>
        <sz val="9"/>
        <color rgb="FF505A64"/>
        <rFont val="Century Gothic"/>
        <family val="2"/>
      </rPr>
      <t>Fuente:</t>
    </r>
    <r>
      <rPr>
        <sz val="9"/>
        <color rgb="FF505A64"/>
        <rFont val="Century Gothic"/>
        <family val="2"/>
      </rPr>
      <t xml:space="preserve"> INEC, Cuentas Satélite de Educación 2007-2024; Banco Central del Ecuador (BCE), Cuentas Nacionales 2007-2024.</t>
    </r>
  </si>
  <si>
    <r>
      <rPr>
        <b/>
        <sz val="9"/>
        <color rgb="FF505A64"/>
        <rFont val="Century Gothic"/>
        <family val="2"/>
      </rPr>
      <t>Nota:</t>
    </r>
    <r>
      <rPr>
        <sz val="9"/>
        <color rgb="FF505A64"/>
        <rFont val="Century Gothic"/>
        <family val="2"/>
      </rPr>
      <t xml:space="preserve"> El cálculo del número de alumnos comprende los niveles educativos: primera infancia (desarrollo infantil y preprimaria), primaria, secundaria y superior (terciaria de ciclo corto, tercer y cuarto nivel) debido a la disponibilidad de datos. El dato de alumnos de enseñanza superior para el año 2024 es una estimación.</t>
    </r>
  </si>
  <si>
    <r>
      <rPr>
        <b/>
        <sz val="9"/>
        <color rgb="FF505A64"/>
        <rFont val="Century Gothic"/>
        <family val="2"/>
      </rPr>
      <t xml:space="preserve">Fuente: </t>
    </r>
    <r>
      <rPr>
        <sz val="9"/>
        <color rgb="FF505A64"/>
        <rFont val="Century Gothic"/>
        <family val="2"/>
      </rPr>
      <t>INEC, Cuentas Satélite de Educación 2007-2024; INEC, Encuesta de Condiciones de Vida (ECV) 2006 y 2014; Ministerio de Inclusión Económica y Social (MIES) 2014-2024; Mineduc, Archivo Maestro de Instituciones Educativas (AMIE) 2008-2024; Senescyt, Registro Administrativo del Sistema Nacional de Información de Educación Superior del Ecuador (SNIESE) 2015-2023.</t>
    </r>
  </si>
  <si>
    <r>
      <rPr>
        <b/>
        <sz val="9"/>
        <color rgb="FF505A64"/>
        <rFont val="Century Gothic"/>
        <family val="2"/>
      </rPr>
      <t xml:space="preserve">Fuente: </t>
    </r>
    <r>
      <rPr>
        <sz val="9"/>
        <color rgb="FF505A64"/>
        <rFont val="Century Gothic"/>
        <family val="2"/>
      </rPr>
      <t>INEC, Cuentas Satélite de Educación 2007-2024; INEC, Encuesta de Condiciones de Vida (ECV) 2006 y 2014; Archivo Maestro de Instituciones Educativas (AMIE) 2008-2024; Ministerio de Inclusión Económica y Social (MIES) 2014-2024.</t>
    </r>
  </si>
  <si>
    <r>
      <rPr>
        <b/>
        <sz val="9"/>
        <color rgb="FF505A64"/>
        <rFont val="Century Gothic"/>
        <family val="2"/>
      </rPr>
      <t xml:space="preserve">Fuente: </t>
    </r>
    <r>
      <rPr>
        <sz val="9"/>
        <color rgb="FF505A64"/>
        <rFont val="Century Gothic"/>
        <family val="2"/>
      </rPr>
      <t>INEC, Cuentas Satélite de Educación 2007-2024; Mineduc, Archivo Maestro de Instituciones Educativas (AMIE) 2008-2024.</t>
    </r>
  </si>
  <si>
    <r>
      <rPr>
        <b/>
        <sz val="9"/>
        <color rgb="FF505A64"/>
        <rFont val="Century Gothic"/>
        <family val="2"/>
      </rPr>
      <t>Nota:</t>
    </r>
    <r>
      <rPr>
        <sz val="9"/>
        <color rgb="FF505A64"/>
        <rFont val="Century Gothic"/>
        <family val="2"/>
      </rPr>
      <t xml:space="preserve"> El cálculo del número de alumnos comprende los niveles educativos: primera infancia (desarrollo infantil, preprimaria inicial, preprimaria preparatoria).</t>
    </r>
  </si>
  <si>
    <r>
      <rPr>
        <b/>
        <sz val="9"/>
        <color rgb="FF505A64"/>
        <rFont val="Century Gothic"/>
        <family val="2"/>
      </rPr>
      <t xml:space="preserve">Fuente: </t>
    </r>
    <r>
      <rPr>
        <sz val="9"/>
        <color rgb="FF505A64"/>
        <rFont val="Century Gothic"/>
        <family val="2"/>
      </rPr>
      <t>INEC, Cuentas Satélite de Educación 2007-2024; INEC; Encuesta de Condiciones de Vida (ECV) 2006 y 2014; Senescyt, Registro Administrativo del Sistema Nacional de Información de Educación Superior del Ecuador (SNIESE) 2015-2023.</t>
    </r>
  </si>
  <si>
    <t>Participación del consumo intermedio (miles de dólares) de las industrias de la enseñanza respecto al PIB. Período 2007-2024.</t>
  </si>
  <si>
    <t>Participación de la producción (miles de dólares) de las industrias de la enseñanza respecto al PIB. Período 2007-2024.</t>
  </si>
  <si>
    <t>Participación de la producción (miles de dólares) según industrias características y conexas de la enseñanza respecto al PIB. Período 2007-2024.</t>
  </si>
  <si>
    <t>Participación de la producción (miles de dólares) según industrias características y conexas de la enseñanza. Período 2007-2024.</t>
  </si>
  <si>
    <t>Participación del consumo intermedio (miles de dólares) según industrias características y conexas de la enseñanza respecto al PIB. Período 2007-2024.</t>
  </si>
  <si>
    <t>Participación del consumo intermedio (miles de dólares) según industrias características y conexas de la enseñanza. Período 2007-2024.</t>
  </si>
  <si>
    <t>Participación del VAB (miles de dólares)  según industrias características y conexas de la enseñanza respecto al PIB. Período 2007-2024.</t>
  </si>
  <si>
    <t>Participación del VAB (miles de dólares)  de las industrias de la enseñanza respecto al PIB. Período 2007-2024.</t>
  </si>
  <si>
    <t>Participación del VAB (miles de dólares) según industrias características y conexas de la enseñanza. Período 2007-2024.</t>
  </si>
  <si>
    <t>Participación del gasto de consumo final total en enseñanza según sectores institucionales. Año 2024.</t>
  </si>
  <si>
    <r>
      <rPr>
        <b/>
        <sz val="9"/>
        <color rgb="FF505A64"/>
        <rFont val="Century Gothic"/>
        <family val="2"/>
      </rPr>
      <t>Nota</t>
    </r>
    <r>
      <rPr>
        <sz val="9"/>
        <color rgb="FF505A64"/>
        <rFont val="Century Gothic"/>
        <family val="2"/>
      </rPr>
      <t>: Gasto de consumo final.- comprende al gasto de consumo final de los hogares, gasto de consumo final  individual del gobierno, gasto de consumo final colectivo del gobierno y gasto de consumo final de las ISFLSH. Estos cuatro gastos de consumo final pueden agruparse en público y privado de la siguiente manera: Gasto de consumo final público = gasto de consumo final individual del gobierno + gasto de consumo final colectivo del gobierno; y Gasto de consumo final privado = gasto de consumo final de los hogares + gasto de consumo final de las ISFLSH.</t>
    </r>
  </si>
  <si>
    <t>Gasto de consumo final total del gobierno general (miles de dólares) según productos característicos de la enseñanza. Año 2024.</t>
  </si>
  <si>
    <t>Se excluyen de esta publicación los indicadores y tablas que utilizan para su cálculo el PIB y sus componentes a precios constantes. Esto se debe al cambio de año base implementado por el BCE. Los valores constantes se incluirán una vez que se realice el cambio de año base de las Cuentas Satélite de Educación.</t>
  </si>
  <si>
    <t>Los datos proporcionados por el BCE respecto al PIB de 2023 y 2024 son provisionales y preliminares, respectivamente.</t>
  </si>
  <si>
    <r>
      <rPr>
        <b/>
        <sz val="10"/>
        <color rgb="FF505A64"/>
        <rFont val="Century Gothic"/>
        <family val="2"/>
      </rPr>
      <t xml:space="preserve">Nota: </t>
    </r>
    <r>
      <rPr>
        <sz val="10"/>
        <color rgb="FF505A64"/>
        <rFont val="Century Gothic"/>
        <family val="2"/>
      </rPr>
      <t>Los datos proporcionados por el BCE respecto al PIB de 2023 y 2024 son provisionales y preliminares, respectivamente.</t>
    </r>
  </si>
  <si>
    <t>Industrias características de la enseñanza</t>
  </si>
  <si>
    <t>Industrias conexas de la enseñanza</t>
  </si>
  <si>
    <t>Producción de la enseñanza</t>
  </si>
  <si>
    <t>PIB</t>
  </si>
  <si>
    <t>Producción/PIB</t>
  </si>
  <si>
    <t>Actividades de regulación y administración de servicios de enseñanza</t>
  </si>
  <si>
    <t>Actividades de servicios de enseñanza de desarrollo infantil</t>
  </si>
  <si>
    <t>Actividades de servicios de enseñanza preprimaria</t>
  </si>
  <si>
    <t>Actividades de servicios de enseñanza primaria</t>
  </si>
  <si>
    <t>Actividades de servicios de enseñanza secundaria baja</t>
  </si>
  <si>
    <t>Actividades de servicios de enseñanza secundaria alta</t>
  </si>
  <si>
    <t>Actividades de servicios de enseñanza superior de ciclo corto</t>
  </si>
  <si>
    <t>Actividades de servicios de enseñanza superior</t>
  </si>
  <si>
    <t>Actividades de servicios de otros tipos de enseñanza y de apoyo a la enseñanza</t>
  </si>
  <si>
    <t>Actividades de fabricación de prendas de vestir (uniformes)</t>
  </si>
  <si>
    <t>Actividades de fabricación de productos de papel y otros artículos</t>
  </si>
  <si>
    <t>Actividades de fabricación de muebles</t>
  </si>
  <si>
    <t>Actividades de construcción de infraestructura de enseñanza</t>
  </si>
  <si>
    <t>Comercio al por mayor y menor de artículos de enseñanza</t>
  </si>
  <si>
    <t>Enseñanza Pública</t>
  </si>
  <si>
    <t>Enseñanza Privada</t>
  </si>
  <si>
    <t>Consumo intermedio de la enseñanza</t>
  </si>
  <si>
    <t>Consumo intermedio/PIB</t>
  </si>
  <si>
    <t>Total</t>
  </si>
  <si>
    <t>VAB de la enseñanza</t>
  </si>
  <si>
    <t>VAB/PIB</t>
  </si>
  <si>
    <t>Gasto de consumo final de los hogares en enseñanza (GCFHE)</t>
  </si>
  <si>
    <t>Gasto de consumo final total de los hogares (GCFHT)</t>
  </si>
  <si>
    <t>Gasto de consumo final del gobierno general en enseñanza (GCFGGE)</t>
  </si>
  <si>
    <t>Gasto de consumo final total del gobierno general (GCFGGT)</t>
  </si>
  <si>
    <t>Gasto de consumo final público</t>
  </si>
  <si>
    <t>Gasto de consumo final privado</t>
  </si>
  <si>
    <t>Productos característicos</t>
  </si>
  <si>
    <t>Productos conexos</t>
  </si>
  <si>
    <t>Gasto de consumo final del gobierno central</t>
  </si>
  <si>
    <t>Gasto de consumo final del gobierno local</t>
  </si>
  <si>
    <t>Gasto de consumo final de los hogares</t>
  </si>
  <si>
    <t>Gasto de consumo final de las ISFLSH</t>
  </si>
  <si>
    <t>Servicios de regulación y administración de servicios de enseñanza</t>
  </si>
  <si>
    <t>Servicios de enseñanza de nivel de desarrollo infantil</t>
  </si>
  <si>
    <t>Servicios de enseñanza de nivel preprimaria inicial</t>
  </si>
  <si>
    <t>Servicios de enseñanza de nivel preprimaria preparatoria</t>
  </si>
  <si>
    <t>Servicios de enseñanza de nivel primaria elemental</t>
  </si>
  <si>
    <t>Servicios de enseñanza de nivel primaria media</t>
  </si>
  <si>
    <t>Servicios de enseñanza secundaria baja</t>
  </si>
  <si>
    <t>Servicios de enseñanza secundaria alta</t>
  </si>
  <si>
    <t>Servicios de enseñanza superior terciaria de ciclo corto</t>
  </si>
  <si>
    <t>Servicios de enseñanza superior de tercer nivel</t>
  </si>
  <si>
    <t>Servicios de enseñanza superior de cuarto nivel</t>
  </si>
  <si>
    <t>Servicios de otros tipos de enseñanza n.c.p</t>
  </si>
  <si>
    <t>Pasta papel, papel y cartón, prod. editorial y otros</t>
  </si>
  <si>
    <t>Muebles</t>
  </si>
  <si>
    <t>Trabajos de construcción y construcción</t>
  </si>
  <si>
    <t>Servicios de transporte y almacenamiento</t>
  </si>
  <si>
    <t>Servicios de comercio</t>
  </si>
  <si>
    <t>Consumo final efectivo de los hogares en enseñanza (CFEHE)</t>
  </si>
  <si>
    <t>Relación del consumo final efectivo de los hogares en enseñanza respecto al gasto de consumo final de los hogares en enseñanza</t>
  </si>
  <si>
    <t>Producción bruta público</t>
  </si>
  <si>
    <t>Producción bruta privado</t>
  </si>
  <si>
    <t>Producción bruta total</t>
  </si>
  <si>
    <t>Número de alumnos del sector público</t>
  </si>
  <si>
    <t>Número de alumnos del sector privado</t>
  </si>
  <si>
    <t>Número total de alumnos</t>
  </si>
  <si>
    <t>Producción bruta público en enseñanza por alumno</t>
  </si>
  <si>
    <t>Producción bruta privado en enseñanza por alumno</t>
  </si>
  <si>
    <t>Producción bruta en enseñanza por alumno</t>
  </si>
  <si>
    <t>Producción pública en enseñanza de primera infancia</t>
  </si>
  <si>
    <t>Producción privada en enseñanza de primera infancia</t>
  </si>
  <si>
    <t>Número de alumnos del sector privado en enseñanza de primera infancia</t>
  </si>
  <si>
    <t>Producción pública por alumno en enseñanza de primera infancia</t>
  </si>
  <si>
    <t>Producción privada por alumno en enseñanza de primera infancia</t>
  </si>
  <si>
    <t>Producción pública en enseñanza primaria</t>
  </si>
  <si>
    <t>Producción privada en enseñanza primaria</t>
  </si>
  <si>
    <t>Número de alumnos del sector público de enseñanza primaria</t>
  </si>
  <si>
    <t>Número de alumnos del sector privado de enseñanza primaria</t>
  </si>
  <si>
    <t>Producción pública por alumno en enseñanza primaria</t>
  </si>
  <si>
    <t>Producción privada por alumno en enseñanza primaria</t>
  </si>
  <si>
    <t>Producción pública en enseñanza secundaria</t>
  </si>
  <si>
    <t>Producción privada en enseñanza secundaria</t>
  </si>
  <si>
    <t>Número de alumnos del sector público de enseñanza secundaria</t>
  </si>
  <si>
    <t>Número de alumnos del sector privado de enseñanza secundaria</t>
  </si>
  <si>
    <t>Producción pública por alumno en enseñanza secundaria</t>
  </si>
  <si>
    <t>Producción privada por alumno en enseñanza secundaria</t>
  </si>
  <si>
    <t>Producción pública en enseñanza superior</t>
  </si>
  <si>
    <t>Producción privada en enseñanza superior</t>
  </si>
  <si>
    <t>Número de alumnos del sector público de enseñanza superior</t>
  </si>
  <si>
    <t>Número de alumnos del sector privado de enseñanza superior</t>
  </si>
  <si>
    <t>Producción pública por alumno en enseñanza superior</t>
  </si>
  <si>
    <t>Producción privada por alumno en enseñanza superior</t>
  </si>
  <si>
    <r>
      <rPr>
        <b/>
        <sz val="9"/>
        <color rgb="FF505A64"/>
        <rFont val="Century Gothic"/>
        <family val="2"/>
      </rPr>
      <t>Nota:</t>
    </r>
    <r>
      <rPr>
        <sz val="9"/>
        <color rgb="FF505A64"/>
        <rFont val="Century Gothic"/>
        <family val="2"/>
      </rPr>
      <t xml:space="preserve"> El cálculo del número de alumnos del nivel superior incluye al nivel terciario de ciclo corto, tercer y cuarto nivel. El dato de alumnos de enseñanza superior para el año 2024 es una estimación.</t>
    </r>
  </si>
  <si>
    <t>Número de alumnos del sector público en enseñanza de primera infancia</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</si>
</sst>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 #,##0.00_ ;_ * \-#,##0.00_ ;_ * &quot;-&quot;??_ ;_ @_ "/>
    <numFmt numFmtId="164" formatCode="_ * #,##0_ ;_ * \-#,##0_ ;_ * &quot;-&quot;??_ ;_ @_ "/>
    <numFmt numFmtId="165" formatCode="0.0%"/>
    <numFmt numFmtId="166" formatCode="_-* #,##0.00\ _€_-;\-* #,##0.00\ _€_-;_-* &quot;-&quot;??\ _€_-;_-@_-"/>
    <numFmt numFmtId="167" formatCode="#,##0.0"/>
    <numFmt numFmtId="168" formatCode="_ * #,##0.0_ ;_ * \-#,##0.0_ ;_ * &quot;-&quot;??_ ;_ @_ "/>
  </numFmts>
  <fonts count="31" x14ac:knownFonts="1">
    <font>
      <sz val="10"/>
      <color rgb="FF646480"/>
      <name val="Century Gothic"/>
      <family val="2"/>
    </font>
    <font>
      <sz val="12"/>
      <color rgb="FF505A64"/>
      <name val="Century Gothic"/>
      <family val="2"/>
    </font>
    <font>
      <b/>
      <sz val="12"/>
      <color rgb="FF505A64"/>
      <name val="Century Gothic"/>
      <family val="2"/>
    </font>
    <font>
      <b/>
      <sz val="11"/>
      <color rgb="FF505A64"/>
      <name val="Century Gothic"/>
      <family val="2"/>
    </font>
    <font>
      <sz val="11"/>
      <color rgb="FF505A64"/>
      <name val="Century Gothic"/>
      <family val="2"/>
    </font>
    <font>
      <sz val="11"/>
      <color rgb="FF505A64"/>
      <name val="Calibri"/>
      <family val="2"/>
      <scheme val="minor"/>
    </font>
    <font>
      <sz val="10"/>
      <color rgb="FF505A64"/>
      <name val="Century Gothic"/>
      <family val="2"/>
    </font>
    <font>
      <sz val="11"/>
      <color rgb="FF505A64"/>
      <name val="Calibri"/>
      <family val="2"/>
    </font>
    <font>
      <b/>
      <i/>
      <sz val="14"/>
      <color rgb="FF505A64"/>
      <name val="Century Gothic"/>
      <family val="2"/>
    </font>
    <font>
      <b/>
      <sz val="10"/>
      <color rgb="FF505A64"/>
      <name val="Century Gothic"/>
      <family val="2"/>
    </font>
    <font>
      <b/>
      <sz val="12"/>
      <color rgb="FF505A64"/>
      <name val="Calibri"/>
      <family val="2"/>
      <scheme val="minor"/>
    </font>
    <font>
      <b/>
      <u/>
      <sz val="12"/>
      <color rgb="FF505A64"/>
      <name val="Century Gothic"/>
      <family val="2"/>
    </font>
    <font>
      <b/>
      <u/>
      <sz val="11"/>
      <color rgb="FF505A64"/>
      <name val="Century Gothic"/>
      <family val="2"/>
    </font>
    <font>
      <b/>
      <sz val="14"/>
      <color rgb="FF505A64"/>
      <name val="Century Gothic"/>
      <family val="2"/>
    </font>
    <font>
      <sz val="14"/>
      <color rgb="FF505A64"/>
      <name val="Century Gothic"/>
      <family val="2"/>
    </font>
    <font>
      <sz val="9"/>
      <color rgb="FF505A64"/>
      <name val="Century Gothic"/>
      <family val="2"/>
    </font>
    <font>
      <b/>
      <i/>
      <sz val="10"/>
      <color rgb="FF505A64"/>
      <name val="Century Gothic"/>
      <family val="2"/>
    </font>
    <font>
      <b/>
      <i/>
      <sz val="9"/>
      <color rgb="FF505A64"/>
      <name val="Century Gothic"/>
      <family val="2"/>
    </font>
    <font>
      <b/>
      <sz val="9"/>
      <color rgb="FF505A64"/>
      <name val="Century Gothic"/>
      <family val="2"/>
    </font>
    <font>
      <sz val="10"/>
      <color rgb="FF505A64"/>
      <name val="Arial Narrow"/>
      <family val="2"/>
    </font>
    <font>
      <sz val="10"/>
      <color rgb="FF505A64"/>
      <name val="Calibri"/>
      <family val="2"/>
      <scheme val="minor"/>
    </font>
    <font>
      <b/>
      <sz val="10"/>
      <color rgb="FF505A64"/>
      <name val="Calibri"/>
      <family val="2"/>
      <scheme val="minor"/>
    </font>
    <font>
      <sz val="10"/>
      <color rgb="FF505A64"/>
      <name val="Calibri"/>
      <family val="2"/>
    </font>
    <font>
      <b/>
      <i/>
      <sz val="10"/>
      <color rgb="FF505A64"/>
      <name val="Calibri"/>
      <family val="2"/>
      <scheme val="minor"/>
    </font>
    <font>
      <b/>
      <i/>
      <sz val="11"/>
      <color rgb="FF505A64"/>
      <name val="Century Gothic"/>
      <family val="2"/>
    </font>
    <font>
      <b/>
      <sz val="11"/>
      <color rgb="FF505A64"/>
      <name val="Calibri"/>
      <family val="2"/>
      <scheme val="minor"/>
    </font>
    <font>
      <sz val="9"/>
      <color rgb="FF505A64"/>
      <name val="Calibri"/>
      <family val="2"/>
      <scheme val="minor"/>
    </font>
    <font>
      <sz val="10"/>
      <color rgb="FF646480"/>
      <name val="Century Gothic"/>
    </font>
    <font>
      <i/>
      <sz val="9"/>
      <color rgb="FF505A64"/>
      <name val="Century Gothic"/>
      <family val="2"/>
    </font>
    <font>
      <i/>
      <sz val="11"/>
      <color rgb="FF505A64"/>
      <name val="Century Gothic"/>
      <family val="2"/>
    </font>
    <font>
      <sz val="9"/>
      <color theme="1"/>
      <name val="Century Gothic"/>
      <family val="2"/>
    </font>
  </fonts>
  <fills count="7">
    <fill>
      <patternFill patternType="none"/>
    </fill>
    <fill>
      <patternFill patternType="gray125"/>
    </fill>
    <fill>
      <patternFill patternType="solid">
        <fgColor theme="0"/>
        <bgColor indexed="64"/>
      </patternFill>
    </fill>
    <fill>
      <patternFill patternType="solid">
        <fgColor rgb="FFFFB9B9"/>
        <bgColor rgb="FF83D0F5"/>
      </patternFill>
    </fill>
    <fill>
      <patternFill patternType="solid">
        <fgColor rgb="FFFFDDDD"/>
        <bgColor indexed="64"/>
      </patternFill>
    </fill>
    <fill>
      <patternFill patternType="solid">
        <fgColor rgb="FFFFFBFB"/>
        <bgColor indexed="64"/>
      </patternFill>
    </fill>
    <fill>
      <patternFill patternType="solid">
        <fgColor rgb="FFFFEBEB"/>
        <bgColor indexed="64"/>
      </patternFill>
    </fill>
  </fills>
  <borders count="9">
    <border>
      <left/>
      <right/>
      <top/>
      <bottom/>
      <diagonal/>
    </border>
    <border>
      <left style="thin">
        <color rgb="FFE68EA3"/>
      </left>
      <right style="thin">
        <color rgb="FFE68EA3"/>
      </right>
      <top style="thin">
        <color rgb="FFE68EA3"/>
      </top>
      <bottom style="thin">
        <color rgb="FFE68EA3"/>
      </bottom>
      <diagonal/>
    </border>
    <border>
      <left style="thin">
        <color rgb="FFE1748D"/>
      </left>
      <right style="thin">
        <color rgb="FFE1748D"/>
      </right>
      <top style="thin">
        <color rgb="FFE1748D"/>
      </top>
      <bottom style="thin">
        <color rgb="FFE1748D"/>
      </bottom>
      <diagonal/>
    </border>
    <border>
      <left/>
      <right style="thin">
        <color rgb="FFE68EA3"/>
      </right>
      <top style="thin">
        <color rgb="FFE68EA3"/>
      </top>
      <bottom style="thin">
        <color rgb="FFE68EA3"/>
      </bottom>
      <diagonal/>
    </border>
    <border>
      <left style="thin">
        <color rgb="FFE68EA3"/>
      </left>
      <right style="thin">
        <color rgb="FFE68EA3"/>
      </right>
      <top/>
      <bottom style="thin">
        <color rgb="FFE68EA3"/>
      </bottom>
      <diagonal/>
    </border>
    <border>
      <left style="thin">
        <color rgb="FFE68EA3"/>
      </left>
      <right style="thin">
        <color rgb="FFE68EA3"/>
      </right>
      <top style="thin">
        <color rgb="FFE68EA3"/>
      </top>
      <bottom/>
      <diagonal/>
    </border>
    <border>
      <left style="thin">
        <color rgb="FFE68EA3"/>
      </left>
      <right/>
      <top style="thin">
        <color rgb="FFE68EA3"/>
      </top>
      <bottom style="thin">
        <color rgb="FFE68EA3"/>
      </bottom>
      <diagonal/>
    </border>
    <border>
      <left/>
      <right style="thin">
        <color rgb="FFE68EA3"/>
      </right>
      <top style="thin">
        <color rgb="FFE68EA3"/>
      </top>
      <bottom/>
      <diagonal/>
    </border>
    <border>
      <left style="thin">
        <color rgb="FFE68EA3"/>
      </left>
      <right style="thin">
        <color rgb="FFE68EA3"/>
      </right>
      <top/>
      <bottom/>
      <diagonal/>
    </border>
  </borders>
  <cellStyleXfs count="1">
    <xf numFmtId="0" fontId="0" fillId="0" borderId="0"/>
  </cellStyleXfs>
  <cellXfs count="321">
    <xf numFmtId="0" fontId="0" fillId="0" borderId="0" xfId="0"/>
    <xf numFmtId="0" fontId="1" fillId="0" borderId="1" xfId="0" applyFont="1" applyBorder="1" applyAlignment="1">
      <alignment horizontal="left" vertical="center" indent="2"/>
    </xf>
    <xf numFmtId="3" fontId="2" fillId="0" borderId="1" xfId="0" applyNumberFormat="1" applyFont="1" applyBorder="1" applyAlignment="1">
      <alignment horizontal="left" vertical="center" indent="1"/>
    </xf>
    <xf numFmtId="3" fontId="2" fillId="0" borderId="1" xfId="0" applyNumberFormat="1" applyFont="1" applyBorder="1" applyAlignment="1">
      <alignment vertical="center"/>
    </xf>
    <xf numFmtId="3" fontId="3" fillId="0" borderId="1" xfId="0" applyNumberFormat="1" applyFont="1" applyBorder="1" applyAlignment="1">
      <alignment horizontal="left" vertical="center" indent="1"/>
    </xf>
    <xf numFmtId="3" fontId="4" fillId="0" borderId="1" xfId="0" applyNumberFormat="1" applyFont="1" applyBorder="1" applyAlignment="1">
      <alignment horizontal="left" vertical="center" indent="1"/>
    </xf>
    <xf numFmtId="0" fontId="4" fillId="0" borderId="1" xfId="0" applyFont="1" applyBorder="1" applyAlignment="1">
      <alignment horizontal="left" vertical="center" indent="1"/>
    </xf>
    <xf numFmtId="0" fontId="5" fillId="0" borderId="0" xfId="0" applyFont="1"/>
    <xf numFmtId="0" fontId="6" fillId="0" borderId="0" xfId="0" applyFont="1" applyAlignment="1">
      <alignment horizontal="justify" vertical="center"/>
    </xf>
    <xf numFmtId="0" fontId="7" fillId="0" borderId="0" xfId="0" applyFont="1" applyAlignment="1">
      <alignment vertical="center"/>
    </xf>
    <xf numFmtId="0" fontId="8" fillId="2" borderId="0" xfId="0" applyFont="1" applyFill="1" applyAlignment="1">
      <alignment horizontal="center"/>
    </xf>
    <xf numFmtId="0" fontId="9" fillId="0" borderId="0" xfId="0" applyFont="1" applyAlignment="1">
      <alignment vertical="center"/>
    </xf>
    <xf numFmtId="0" fontId="2" fillId="3" borderId="1" xfId="0" applyFont="1" applyFill="1" applyBorder="1" applyAlignment="1">
      <alignment horizontal="center" vertical="center" wrapText="1"/>
    </xf>
    <xf numFmtId="0" fontId="10" fillId="0" borderId="0" xfId="0" applyFont="1"/>
    <xf numFmtId="0" fontId="11" fillId="2" borderId="0" xfId="0" applyFont="1" applyFill="1" applyAlignment="1">
      <alignment horizontal="left" vertical="center"/>
    </xf>
    <xf numFmtId="0" fontId="2" fillId="2" borderId="0" xfId="0" applyFont="1" applyFill="1" applyAlignment="1">
      <alignment horizontal="left" vertical="center" wrapText="1"/>
    </xf>
    <xf numFmtId="0" fontId="11" fillId="2" borderId="0" xfId="0" applyFont="1" applyFill="1" applyAlignment="1">
      <alignment horizontal="right" vertical="center"/>
    </xf>
    <xf numFmtId="0" fontId="12" fillId="2" borderId="0" xfId="0" applyFont="1" applyFill="1" applyAlignment="1">
      <alignment horizontal="left" vertical="center"/>
    </xf>
    <xf numFmtId="0" fontId="13" fillId="2" borderId="0" xfId="0" applyFont="1" applyFill="1" applyAlignment="1">
      <alignment horizontal="left" vertical="center" wrapText="1"/>
    </xf>
    <xf numFmtId="0" fontId="6" fillId="0" borderId="0" xfId="0" applyFont="1" applyAlignment="1">
      <alignment horizontal="left"/>
    </xf>
    <xf numFmtId="0" fontId="12" fillId="2" borderId="0" xfId="0" applyFont="1" applyFill="1" applyAlignment="1">
      <alignment horizontal="right" vertical="center"/>
    </xf>
    <xf numFmtId="0" fontId="14" fillId="2" borderId="0" xfId="0" applyFont="1" applyFill="1" applyAlignment="1">
      <alignment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1" xfId="0" applyFont="1" applyFill="1" applyBorder="1" applyAlignment="1">
      <alignment horizontal="center" vertical="center" wrapText="1"/>
    </xf>
    <xf numFmtId="3" fontId="4" fillId="0" borderId="4" xfId="0" applyNumberFormat="1" applyFont="1" applyBorder="1" applyAlignment="1">
      <alignment vertical="center" wrapText="1"/>
    </xf>
    <xf numFmtId="164" fontId="4" fillId="0" borderId="1" xfId="0" applyNumberFormat="1" applyFont="1" applyBorder="1" applyAlignment="1">
      <alignment vertical="center"/>
    </xf>
    <xf numFmtId="3" fontId="4" fillId="0" borderId="1" xfId="0" applyNumberFormat="1" applyFont="1" applyBorder="1" applyAlignment="1">
      <alignment vertical="center" wrapText="1"/>
    </xf>
    <xf numFmtId="3" fontId="3" fillId="0" borderId="1" xfId="0" applyNumberFormat="1" applyFont="1" applyBorder="1" applyAlignment="1">
      <alignment vertical="center" wrapText="1"/>
    </xf>
    <xf numFmtId="164" fontId="3" fillId="0" borderId="1" xfId="0" applyNumberFormat="1" applyFont="1" applyBorder="1" applyAlignment="1">
      <alignment vertical="center"/>
    </xf>
    <xf numFmtId="165" fontId="3" fillId="0" borderId="1" xfId="0" applyNumberFormat="1" applyFont="1" applyBorder="1" applyAlignment="1">
      <alignment vertical="center"/>
    </xf>
    <xf numFmtId="3" fontId="3" fillId="0" borderId="0" xfId="0" applyNumberFormat="1" applyFont="1" applyAlignment="1">
      <alignment vertical="center" wrapText="1"/>
    </xf>
    <xf numFmtId="0" fontId="13" fillId="2" borderId="0" xfId="0" applyFont="1" applyFill="1" applyAlignment="1">
      <alignment horizontal="center" vertical="center" wrapText="1"/>
    </xf>
    <xf numFmtId="165" fontId="3" fillId="0" borderId="0" xfId="0" applyNumberFormat="1" applyFont="1" applyAlignment="1">
      <alignment vertical="center"/>
    </xf>
    <xf numFmtId="0" fontId="15" fillId="2" borderId="0" xfId="0" applyFont="1" applyFill="1"/>
    <xf numFmtId="10" fontId="15" fillId="0" borderId="0" xfId="0" applyNumberFormat="1" applyFont="1" applyAlignment="1">
      <alignment vertical="center"/>
    </xf>
    <xf numFmtId="3" fontId="15" fillId="0" borderId="0" xfId="0" applyNumberFormat="1" applyFont="1"/>
    <xf numFmtId="3" fontId="4" fillId="0" borderId="0" xfId="0" applyNumberFormat="1" applyFont="1"/>
    <xf numFmtId="0" fontId="16" fillId="2" borderId="0" xfId="0" applyFont="1" applyFill="1" applyAlignment="1">
      <alignment horizontal="center" vertical="center" wrapText="1"/>
    </xf>
    <xf numFmtId="10" fontId="6" fillId="0" borderId="0" xfId="0" applyNumberFormat="1" applyFont="1"/>
    <xf numFmtId="0" fontId="16" fillId="2" borderId="0" xfId="0" applyFont="1" applyFill="1" applyAlignment="1">
      <alignment vertical="center" wrapText="1"/>
    </xf>
    <xf numFmtId="0" fontId="9" fillId="0" borderId="0" xfId="0" applyFont="1" applyAlignment="1">
      <alignment horizontal="right" vertical="center" wrapText="1"/>
    </xf>
    <xf numFmtId="3" fontId="6" fillId="0" borderId="0" xfId="0" applyNumberFormat="1" applyFont="1" applyAlignment="1">
      <alignment horizontal="left" vertical="center"/>
    </xf>
    <xf numFmtId="165" fontId="6" fillId="0" borderId="0" xfId="0" applyNumberFormat="1" applyFont="1"/>
    <xf numFmtId="165" fontId="6" fillId="0" borderId="0" xfId="0" applyNumberFormat="1" applyFont="1" applyAlignment="1">
      <alignment horizontal="right" vertical="center"/>
    </xf>
    <xf numFmtId="165" fontId="9" fillId="0" borderId="0" xfId="0" applyNumberFormat="1" applyFont="1"/>
    <xf numFmtId="0" fontId="6" fillId="2" borderId="0" xfId="0" applyFont="1" applyFill="1"/>
    <xf numFmtId="0" fontId="9" fillId="2" borderId="0" xfId="0" applyFont="1" applyFill="1" applyAlignment="1">
      <alignment horizontal="center" vertical="center" wrapText="1"/>
    </xf>
    <xf numFmtId="0" fontId="9" fillId="2" borderId="0" xfId="0" applyFont="1" applyFill="1" applyAlignment="1">
      <alignment horizontal="right" vertical="center" wrapText="1"/>
    </xf>
    <xf numFmtId="3" fontId="6" fillId="2" borderId="0" xfId="0" applyNumberFormat="1" applyFont="1" applyFill="1" applyAlignment="1">
      <alignment horizontal="left" vertical="center"/>
    </xf>
    <xf numFmtId="165" fontId="6" fillId="2" borderId="0" xfId="0" applyNumberFormat="1" applyFont="1" applyFill="1" applyAlignment="1">
      <alignment horizontal="right" vertical="center"/>
    </xf>
    <xf numFmtId="165" fontId="6" fillId="2" borderId="0" xfId="0" applyNumberFormat="1" applyFont="1" applyFill="1"/>
    <xf numFmtId="0" fontId="17" fillId="0" borderId="0" xfId="0" applyFont="1" applyAlignment="1">
      <alignment wrapText="1"/>
    </xf>
    <xf numFmtId="0" fontId="3" fillId="2" borderId="0" xfId="0" applyFont="1" applyFill="1" applyAlignment="1">
      <alignment horizontal="center" vertical="center" wrapText="1"/>
    </xf>
    <xf numFmtId="0" fontId="18" fillId="0" borderId="0" xfId="0" applyFont="1" applyAlignment="1">
      <alignment horizontal="left"/>
    </xf>
    <xf numFmtId="0" fontId="2" fillId="4" borderId="5" xfId="0" applyFont="1" applyFill="1" applyBorder="1" applyAlignment="1">
      <alignment horizontal="center" vertical="center" wrapText="1"/>
    </xf>
    <xf numFmtId="0" fontId="3" fillId="0" borderId="0" xfId="0" applyFont="1"/>
    <xf numFmtId="3" fontId="3" fillId="0" borderId="1" xfId="0" applyNumberFormat="1" applyFont="1" applyBorder="1" applyAlignment="1">
      <alignment vertical="center"/>
    </xf>
    <xf numFmtId="3" fontId="3" fillId="0" borderId="0" xfId="0" applyNumberFormat="1" applyFont="1"/>
    <xf numFmtId="3" fontId="3" fillId="0" borderId="0" xfId="0" applyNumberFormat="1" applyFont="1" applyAlignment="1">
      <alignment vertical="center"/>
    </xf>
    <xf numFmtId="0" fontId="9" fillId="0" borderId="0" xfId="0" applyFont="1" applyAlignment="1">
      <alignment horizontal="left" vertical="center" wrapText="1"/>
    </xf>
    <xf numFmtId="0" fontId="9" fillId="0" borderId="0" xfId="0" applyFont="1" applyAlignment="1">
      <alignment horizontal="left" vertical="center"/>
    </xf>
    <xf numFmtId="0" fontId="6" fillId="0" borderId="0" xfId="0" applyFont="1" applyAlignment="1">
      <alignment horizontal="center" vertical="center"/>
    </xf>
    <xf numFmtId="3" fontId="6" fillId="0" borderId="0" xfId="0" applyNumberFormat="1" applyFont="1" applyAlignment="1">
      <alignment vertical="center"/>
    </xf>
    <xf numFmtId="3" fontId="19" fillId="0" borderId="0" xfId="0" applyNumberFormat="1" applyFont="1" applyAlignment="1">
      <alignment vertical="center"/>
    </xf>
    <xf numFmtId="3" fontId="6" fillId="0" borderId="0" xfId="0" applyNumberFormat="1" applyFont="1" applyAlignment="1">
      <alignment horizontal="center" vertical="center"/>
    </xf>
    <xf numFmtId="165" fontId="6" fillId="0" borderId="0" xfId="0" applyNumberFormat="1" applyFont="1" applyAlignment="1">
      <alignment horizontal="center" vertical="center"/>
    </xf>
    <xf numFmtId="3" fontId="6" fillId="0" borderId="0" xfId="0" applyNumberFormat="1" applyFont="1" applyAlignment="1">
      <alignment vertical="center" wrapText="1"/>
    </xf>
    <xf numFmtId="3" fontId="20" fillId="0" borderId="0" xfId="0" applyNumberFormat="1" applyFont="1" applyAlignment="1">
      <alignment horizontal="left" vertical="center"/>
    </xf>
    <xf numFmtId="165" fontId="6" fillId="0" borderId="0" xfId="0" applyNumberFormat="1" applyFont="1" applyAlignment="1">
      <alignment horizontal="center" vertical="center" wrapText="1"/>
    </xf>
    <xf numFmtId="164" fontId="6" fillId="0" borderId="0" xfId="0" applyNumberFormat="1" applyFont="1"/>
    <xf numFmtId="0" fontId="6" fillId="0" borderId="0" xfId="0" applyFont="1" applyAlignment="1">
      <alignment horizontal="center" vertical="top" wrapText="1"/>
    </xf>
    <xf numFmtId="0" fontId="6" fillId="0" borderId="0" xfId="0" applyFont="1" applyAlignment="1">
      <alignment horizontal="center" vertical="top"/>
    </xf>
    <xf numFmtId="0" fontId="6" fillId="0" borderId="0" xfId="0" applyFont="1" applyAlignment="1">
      <alignment vertical="top"/>
    </xf>
    <xf numFmtId="0" fontId="6" fillId="0" borderId="0" xfId="0" applyFont="1" applyAlignment="1">
      <alignment vertical="top" wrapText="1"/>
    </xf>
    <xf numFmtId="0" fontId="15" fillId="0" borderId="0" xfId="0" applyFont="1" applyAlignment="1">
      <alignment vertical="top" wrapText="1"/>
    </xf>
    <xf numFmtId="0" fontId="3" fillId="0" borderId="0" xfId="0" applyFont="1" applyAlignment="1">
      <alignment horizontal="center" vertical="top"/>
    </xf>
    <xf numFmtId="10" fontId="3" fillId="0" borderId="1" xfId="0" applyNumberFormat="1" applyFont="1" applyBorder="1" applyAlignment="1">
      <alignment horizontal="left" vertical="center" wrapText="1"/>
    </xf>
    <xf numFmtId="164" fontId="3" fillId="2" borderId="1" xfId="0" applyNumberFormat="1" applyFont="1" applyFill="1" applyBorder="1" applyAlignment="1">
      <alignment horizontal="right" vertical="center"/>
    </xf>
    <xf numFmtId="10" fontId="3" fillId="0" borderId="0" xfId="0" applyNumberFormat="1" applyFont="1" applyAlignment="1">
      <alignment horizontal="left" vertical="center" wrapText="1"/>
    </xf>
    <xf numFmtId="3" fontId="3" fillId="2" borderId="0" xfId="0" applyNumberFormat="1" applyFont="1" applyFill="1" applyAlignment="1">
      <alignment horizontal="right" vertical="center"/>
    </xf>
    <xf numFmtId="0" fontId="21" fillId="0" borderId="0" xfId="0" applyFont="1" applyAlignment="1">
      <alignment horizontal="left" vertical="center" wrapText="1"/>
    </xf>
    <xf numFmtId="0" fontId="21" fillId="0" borderId="0" xfId="0" applyFont="1" applyAlignment="1">
      <alignment horizontal="left" vertical="center"/>
    </xf>
    <xf numFmtId="10" fontId="20" fillId="0" borderId="0" xfId="0" applyNumberFormat="1" applyFont="1"/>
    <xf numFmtId="0" fontId="20" fillId="2" borderId="0" xfId="0" applyFont="1" applyFill="1"/>
    <xf numFmtId="0" fontId="21" fillId="2" borderId="0" xfId="0" applyFont="1" applyFill="1" applyAlignment="1">
      <alignment horizontal="left" vertical="center"/>
    </xf>
    <xf numFmtId="0" fontId="21" fillId="2" borderId="0" xfId="0" applyFont="1" applyFill="1" applyAlignment="1">
      <alignment horizontal="left" vertical="center" wrapText="1"/>
    </xf>
    <xf numFmtId="0" fontId="22" fillId="0" borderId="0" xfId="0" applyFont="1"/>
    <xf numFmtId="3" fontId="6" fillId="0" borderId="0" xfId="0" applyNumberFormat="1" applyFont="1" applyAlignment="1">
      <alignment horizontal="left" vertical="top"/>
    </xf>
    <xf numFmtId="164" fontId="20" fillId="0" borderId="0" xfId="0" applyNumberFormat="1" applyFont="1" applyAlignment="1">
      <alignment horizontal="right" vertical="center" wrapText="1"/>
    </xf>
    <xf numFmtId="165" fontId="20" fillId="0" borderId="0" xfId="0" applyNumberFormat="1" applyFont="1"/>
    <xf numFmtId="3" fontId="21" fillId="0" borderId="0" xfId="0" applyNumberFormat="1" applyFont="1" applyAlignment="1">
      <alignment horizontal="left" vertical="center" wrapText="1"/>
    </xf>
    <xf numFmtId="3" fontId="21" fillId="0" borderId="0" xfId="0" applyNumberFormat="1" applyFont="1" applyAlignment="1">
      <alignment horizontal="left" vertical="center"/>
    </xf>
    <xf numFmtId="0" fontId="20" fillId="0" borderId="0" xfId="0" applyFont="1" applyAlignment="1">
      <alignment vertical="top"/>
    </xf>
    <xf numFmtId="164" fontId="20" fillId="0" borderId="0" xfId="0" applyNumberFormat="1" applyFont="1"/>
    <xf numFmtId="10" fontId="20" fillId="0" borderId="0" xfId="0" applyNumberFormat="1" applyFont="1" applyAlignment="1">
      <alignment horizontal="left" vertical="center" wrapText="1"/>
    </xf>
    <xf numFmtId="0" fontId="22" fillId="0" borderId="0" xfId="0" applyFont="1" applyAlignment="1">
      <alignment vertical="top"/>
    </xf>
    <xf numFmtId="164" fontId="22" fillId="0" borderId="0" xfId="0" applyNumberFormat="1" applyFont="1" applyAlignment="1">
      <alignment horizontal="right" vertical="center" wrapText="1"/>
    </xf>
    <xf numFmtId="9" fontId="22" fillId="0" borderId="0" xfId="0" applyNumberFormat="1" applyFont="1" applyAlignment="1">
      <alignment horizontal="right" vertical="center" wrapText="1"/>
    </xf>
    <xf numFmtId="10" fontId="21" fillId="0" borderId="0" xfId="0" applyNumberFormat="1" applyFont="1" applyAlignment="1">
      <alignment horizontal="left" vertical="center" wrapText="1"/>
    </xf>
    <xf numFmtId="0" fontId="16" fillId="2" borderId="0" xfId="0" applyFont="1" applyFill="1" applyAlignment="1">
      <alignment horizontal="center" vertical="center"/>
    </xf>
    <xf numFmtId="0" fontId="23" fillId="0" borderId="0" xfId="0" applyFont="1"/>
    <xf numFmtId="0" fontId="23" fillId="0" borderId="0" xfId="0" applyFont="1" applyAlignment="1">
      <alignment wrapText="1"/>
    </xf>
    <xf numFmtId="0" fontId="20" fillId="0" borderId="0" xfId="0" applyFont="1"/>
    <xf numFmtId="0" fontId="15" fillId="0" borderId="0" xfId="0" applyFont="1"/>
    <xf numFmtId="0" fontId="2" fillId="2" borderId="0" xfId="0" applyFont="1" applyFill="1" applyAlignment="1">
      <alignment horizontal="left" vertical="center"/>
    </xf>
    <xf numFmtId="0" fontId="14" fillId="2" borderId="0" xfId="0" applyFont="1" applyFill="1" applyAlignment="1">
      <alignment vertical="center"/>
    </xf>
    <xf numFmtId="0" fontId="2" fillId="4" borderId="1" xfId="0" applyFont="1" applyFill="1" applyBorder="1" applyAlignment="1">
      <alignment horizontal="center" vertical="center"/>
    </xf>
    <xf numFmtId="3" fontId="4" fillId="0" borderId="1" xfId="0" applyNumberFormat="1" applyFont="1" applyBorder="1" applyAlignment="1">
      <alignment horizontal="left" vertical="center" wrapText="1"/>
    </xf>
    <xf numFmtId="164" fontId="4" fillId="2" borderId="1" xfId="0" applyNumberFormat="1" applyFont="1" applyFill="1" applyBorder="1" applyAlignment="1">
      <alignment horizontal="right" vertical="center"/>
    </xf>
    <xf numFmtId="10" fontId="22" fillId="0" borderId="0" xfId="0" applyNumberFormat="1" applyFont="1"/>
    <xf numFmtId="0" fontId="20" fillId="2" borderId="0" xfId="0" applyFont="1" applyFill="1" applyAlignment="1">
      <alignment horizontal="center" vertical="center" wrapText="1"/>
    </xf>
    <xf numFmtId="3" fontId="6" fillId="0" borderId="0" xfId="0" applyNumberFormat="1" applyFont="1" applyAlignment="1">
      <alignment horizontal="left" vertical="center" wrapText="1"/>
    </xf>
    <xf numFmtId="165" fontId="20" fillId="2" borderId="0" xfId="0" applyNumberFormat="1" applyFont="1" applyFill="1" applyAlignment="1">
      <alignment horizontal="center" vertical="center" wrapText="1"/>
    </xf>
    <xf numFmtId="165" fontId="21" fillId="0" borderId="0" xfId="0" applyNumberFormat="1" applyFont="1" applyAlignment="1">
      <alignment horizontal="left" vertical="center" wrapText="1"/>
    </xf>
    <xf numFmtId="0" fontId="4" fillId="0" borderId="0" xfId="0" applyFont="1"/>
    <xf numFmtId="3" fontId="4" fillId="2" borderId="1" xfId="0" applyNumberFormat="1" applyFont="1" applyFill="1" applyBorder="1" applyAlignment="1">
      <alignment horizontal="left" vertical="center" wrapText="1"/>
    </xf>
    <xf numFmtId="3" fontId="3" fillId="2" borderId="1" xfId="0" applyNumberFormat="1" applyFont="1" applyFill="1" applyBorder="1" applyAlignment="1">
      <alignment horizontal="left" vertical="center" wrapText="1"/>
    </xf>
    <xf numFmtId="165" fontId="3" fillId="2" borderId="1" xfId="0" applyNumberFormat="1" applyFont="1" applyFill="1" applyBorder="1" applyAlignment="1">
      <alignment horizontal="right" vertical="center"/>
    </xf>
    <xf numFmtId="3" fontId="3" fillId="2" borderId="0" xfId="0" applyNumberFormat="1" applyFont="1" applyFill="1" applyAlignment="1">
      <alignment horizontal="left" vertical="center" wrapText="1"/>
    </xf>
    <xf numFmtId="165" fontId="3" fillId="2" borderId="0" xfId="0" applyNumberFormat="1" applyFont="1" applyFill="1" applyAlignment="1">
      <alignment horizontal="right" vertical="center"/>
    </xf>
    <xf numFmtId="3" fontId="3" fillId="0" borderId="1" xfId="0" applyNumberFormat="1" applyFont="1" applyBorder="1" applyAlignment="1">
      <alignment horizontal="left" vertical="center" wrapText="1"/>
    </xf>
    <xf numFmtId="0" fontId="9" fillId="0" borderId="0" xfId="0" applyFont="1" applyAlignment="1">
      <alignment horizontal="left" wrapText="1"/>
    </xf>
    <xf numFmtId="10" fontId="6" fillId="0" borderId="0" xfId="0" applyNumberFormat="1" applyFont="1" applyAlignment="1">
      <alignment horizontal="left" wrapText="1"/>
    </xf>
    <xf numFmtId="10" fontId="6" fillId="0" borderId="0" xfId="0" applyNumberFormat="1" applyFont="1" applyAlignment="1">
      <alignment horizontal="left"/>
    </xf>
    <xf numFmtId="0" fontId="6" fillId="2" borderId="0" xfId="0" applyFont="1" applyFill="1" applyAlignment="1">
      <alignment horizontal="left" vertical="center" wrapText="1"/>
    </xf>
    <xf numFmtId="3" fontId="6" fillId="0" borderId="0" xfId="0" applyNumberFormat="1" applyFont="1"/>
    <xf numFmtId="165" fontId="6" fillId="2" borderId="0" xfId="0" applyNumberFormat="1" applyFont="1" applyFill="1" applyAlignment="1">
      <alignment horizontal="left" vertical="center"/>
    </xf>
    <xf numFmtId="9" fontId="6" fillId="2" borderId="0" xfId="0" applyNumberFormat="1" applyFont="1" applyFill="1" applyAlignment="1">
      <alignment horizontal="left" vertical="center"/>
    </xf>
    <xf numFmtId="0" fontId="4" fillId="2" borderId="0" xfId="0" applyFont="1" applyFill="1"/>
    <xf numFmtId="0" fontId="4" fillId="2" borderId="0" xfId="0" applyFont="1" applyFill="1" applyAlignment="1">
      <alignment horizontal="center" vertical="center" wrapText="1"/>
    </xf>
    <xf numFmtId="0" fontId="4" fillId="2" borderId="0" xfId="0" applyFont="1" applyFill="1" applyAlignment="1">
      <alignment horizontal="right" vertical="center" wrapText="1"/>
    </xf>
    <xf numFmtId="3" fontId="4" fillId="2" borderId="0" xfId="0" applyNumberFormat="1" applyFont="1" applyFill="1" applyAlignment="1">
      <alignment horizontal="left" vertical="center"/>
    </xf>
    <xf numFmtId="165" fontId="4" fillId="2" borderId="0" xfId="0" applyNumberFormat="1" applyFont="1" applyFill="1" applyAlignment="1">
      <alignment horizontal="right" vertical="center"/>
    </xf>
    <xf numFmtId="165" fontId="4" fillId="2" borderId="0" xfId="0" applyNumberFormat="1" applyFont="1" applyFill="1"/>
    <xf numFmtId="0" fontId="24" fillId="0" borderId="0" xfId="0" applyFont="1" applyAlignment="1">
      <alignment wrapText="1"/>
    </xf>
    <xf numFmtId="0" fontId="3" fillId="0" borderId="0" xfId="0" applyFont="1" applyAlignment="1">
      <alignment horizontal="left" vertical="center" wrapText="1"/>
    </xf>
    <xf numFmtId="10" fontId="4" fillId="0" borderId="0" xfId="0" applyNumberFormat="1" applyFont="1"/>
    <xf numFmtId="0" fontId="4" fillId="0" borderId="0" xfId="0" applyFont="1" applyAlignment="1">
      <alignment horizontal="left" vertical="center" wrapText="1"/>
    </xf>
    <xf numFmtId="0" fontId="4" fillId="0" borderId="0" xfId="0" applyFont="1" applyAlignment="1">
      <alignment vertical="center"/>
    </xf>
    <xf numFmtId="0" fontId="4" fillId="0" borderId="0" xfId="0" applyFont="1" applyAlignment="1">
      <alignment vertical="center" wrapText="1"/>
    </xf>
    <xf numFmtId="3" fontId="4" fillId="0" borderId="0" xfId="0" applyNumberFormat="1" applyFont="1" applyAlignment="1">
      <alignment vertical="center"/>
    </xf>
    <xf numFmtId="165" fontId="4" fillId="0" borderId="0" xfId="0" applyNumberFormat="1" applyFont="1" applyAlignment="1">
      <alignment vertical="center" wrapText="1"/>
    </xf>
    <xf numFmtId="3" fontId="4" fillId="0" borderId="0" xfId="0" applyNumberFormat="1" applyFont="1" applyAlignment="1">
      <alignment horizontal="left" vertical="center"/>
    </xf>
    <xf numFmtId="9" fontId="4" fillId="0" borderId="0" xfId="0" applyNumberFormat="1" applyFont="1"/>
    <xf numFmtId="166" fontId="4" fillId="0" borderId="0" xfId="0" applyNumberFormat="1" applyFont="1"/>
    <xf numFmtId="9" fontId="4" fillId="0" borderId="0" xfId="0" applyNumberFormat="1" applyFont="1" applyAlignment="1">
      <alignment horizontal="right" wrapText="1"/>
    </xf>
    <xf numFmtId="0" fontId="25" fillId="0" borderId="0" xfId="0" applyFont="1" applyAlignment="1">
      <alignment horizontal="left" vertical="center" wrapText="1"/>
    </xf>
    <xf numFmtId="0" fontId="25" fillId="0" borderId="0" xfId="0" applyFont="1" applyAlignment="1">
      <alignment horizontal="left" vertical="center"/>
    </xf>
    <xf numFmtId="10" fontId="5" fillId="0" borderId="0" xfId="0" applyNumberFormat="1" applyFont="1"/>
    <xf numFmtId="0" fontId="5" fillId="2" borderId="0" xfId="0" applyFont="1" applyFill="1"/>
    <xf numFmtId="0" fontId="25" fillId="2" borderId="0" xfId="0" applyFont="1" applyFill="1" applyAlignment="1">
      <alignment horizontal="left" vertical="center"/>
    </xf>
    <xf numFmtId="0" fontId="25" fillId="2" borderId="0" xfId="0" applyFont="1" applyFill="1" applyAlignment="1">
      <alignment horizontal="left" vertical="center" wrapText="1"/>
    </xf>
    <xf numFmtId="0" fontId="4" fillId="0" borderId="0" xfId="0" applyFont="1" applyAlignment="1">
      <alignment horizontal="left" vertical="top"/>
    </xf>
    <xf numFmtId="0" fontId="5" fillId="2" borderId="0" xfId="0" applyFont="1" applyFill="1" applyAlignment="1">
      <alignment horizontal="left" vertical="center"/>
    </xf>
    <xf numFmtId="0" fontId="5" fillId="2" borderId="0" xfId="0" applyFont="1" applyFill="1" applyAlignment="1">
      <alignment horizontal="right" vertical="center"/>
    </xf>
    <xf numFmtId="0" fontId="26" fillId="0" borderId="0" xfId="0" applyFont="1" applyAlignment="1">
      <alignment horizontal="left" vertical="center"/>
    </xf>
    <xf numFmtId="0" fontId="5" fillId="0" borderId="0" xfId="0" applyFont="1" applyAlignment="1">
      <alignment horizontal="right" vertical="center"/>
    </xf>
    <xf numFmtId="0" fontId="5" fillId="0" borderId="0" xfId="0" applyFont="1" applyAlignment="1">
      <alignment horizontal="center" vertical="center"/>
    </xf>
    <xf numFmtId="3" fontId="15" fillId="0" borderId="0" xfId="0" applyNumberFormat="1" applyFont="1" applyAlignment="1">
      <alignment horizontal="left" vertical="center"/>
    </xf>
    <xf numFmtId="164" fontId="5" fillId="0" borderId="0" xfId="0" applyNumberFormat="1" applyFont="1" applyAlignment="1">
      <alignment horizontal="center" vertical="center"/>
    </xf>
    <xf numFmtId="165" fontId="5" fillId="0" borderId="0" xfId="0" applyNumberFormat="1" applyFont="1" applyAlignment="1">
      <alignment horizontal="center" vertical="center"/>
    </xf>
    <xf numFmtId="165" fontId="5" fillId="0" borderId="0" xfId="0" applyNumberFormat="1" applyFont="1" applyAlignment="1">
      <alignment horizontal="center" vertical="center" wrapText="1"/>
    </xf>
    <xf numFmtId="0" fontId="5" fillId="0" borderId="0" xfId="0" applyFont="1" applyAlignment="1">
      <alignment horizontal="left" vertical="center"/>
    </xf>
    <xf numFmtId="9" fontId="5" fillId="0" borderId="0" xfId="0" applyNumberFormat="1" applyFont="1" applyAlignment="1">
      <alignment horizontal="center" vertical="center" wrapText="1"/>
    </xf>
    <xf numFmtId="164" fontId="5" fillId="0" borderId="0" xfId="0" applyNumberFormat="1" applyFont="1"/>
    <xf numFmtId="3" fontId="25" fillId="0" borderId="0" xfId="0" applyNumberFormat="1" applyFont="1" applyAlignment="1">
      <alignment horizontal="left" vertical="center" wrapText="1"/>
    </xf>
    <xf numFmtId="10" fontId="25" fillId="0" borderId="0" xfId="0" applyNumberFormat="1" applyFont="1" applyAlignment="1">
      <alignment horizontal="left" vertical="center" wrapText="1"/>
    </xf>
    <xf numFmtId="3" fontId="25" fillId="0" borderId="0" xfId="0" applyNumberFormat="1" applyFont="1" applyAlignment="1">
      <alignment horizontal="left" vertical="center"/>
    </xf>
    <xf numFmtId="10" fontId="25" fillId="0" borderId="0" xfId="0" applyNumberFormat="1" applyFont="1" applyAlignment="1">
      <alignment horizontal="left" vertical="center"/>
    </xf>
    <xf numFmtId="165" fontId="7" fillId="0" borderId="0" xfId="0" applyNumberFormat="1" applyFont="1"/>
    <xf numFmtId="3" fontId="20" fillId="2" borderId="0" xfId="0" applyNumberFormat="1" applyFont="1" applyFill="1" applyAlignment="1">
      <alignment wrapText="1"/>
    </xf>
    <xf numFmtId="165" fontId="21" fillId="2" borderId="0" xfId="0" applyNumberFormat="1" applyFont="1" applyFill="1" applyAlignment="1">
      <alignment horizontal="left" vertical="center" wrapText="1"/>
    </xf>
    <xf numFmtId="3" fontId="21" fillId="2" borderId="0" xfId="0" applyNumberFormat="1" applyFont="1" applyFill="1" applyAlignment="1">
      <alignment horizontal="left" vertical="center" wrapText="1"/>
    </xf>
    <xf numFmtId="10" fontId="21" fillId="2" borderId="0" xfId="0" applyNumberFormat="1" applyFont="1" applyFill="1" applyAlignment="1">
      <alignment horizontal="left" vertical="center" wrapText="1"/>
    </xf>
    <xf numFmtId="10" fontId="20" fillId="2" borderId="0" xfId="0" applyNumberFormat="1" applyFont="1" applyFill="1"/>
    <xf numFmtId="165" fontId="27" fillId="0" borderId="0" xfId="0" applyNumberFormat="1" applyFont="1"/>
    <xf numFmtId="165" fontId="3" fillId="0" borderId="1" xfId="0" applyNumberFormat="1" applyFont="1" applyBorder="1" applyAlignment="1">
      <alignment horizontal="right" vertical="center"/>
    </xf>
    <xf numFmtId="3" fontId="3" fillId="0" borderId="0" xfId="0" applyNumberFormat="1" applyFont="1" applyAlignment="1">
      <alignment horizontal="left" vertical="center" wrapText="1"/>
    </xf>
    <xf numFmtId="165" fontId="3" fillId="0" borderId="0" xfId="0" applyNumberFormat="1" applyFont="1" applyAlignment="1">
      <alignment horizontal="right" vertical="center"/>
    </xf>
    <xf numFmtId="10" fontId="9" fillId="0" borderId="0" xfId="0" applyNumberFormat="1" applyFont="1" applyAlignment="1">
      <alignment horizontal="left" wrapText="1"/>
    </xf>
    <xf numFmtId="0" fontId="3" fillId="2" borderId="0" xfId="0" applyFont="1" applyFill="1" applyAlignment="1">
      <alignment horizontal="right" vertical="center" wrapText="1"/>
    </xf>
    <xf numFmtId="3" fontId="4" fillId="2" borderId="0" xfId="0" applyNumberFormat="1" applyFont="1" applyFill="1" applyAlignment="1">
      <alignment horizontal="left" vertical="center" wrapText="1"/>
    </xf>
    <xf numFmtId="0" fontId="28" fillId="0" borderId="0" xfId="0" applyFont="1" applyAlignment="1">
      <alignment vertical="top" wrapText="1"/>
    </xf>
    <xf numFmtId="0" fontId="6" fillId="0" borderId="0" xfId="0" applyFont="1"/>
    <xf numFmtId="0" fontId="6" fillId="0" borderId="0" xfId="0" applyFont="1" applyAlignment="1">
      <alignment horizontal="center"/>
    </xf>
    <xf numFmtId="165" fontId="6" fillId="0" borderId="0" xfId="0" applyNumberFormat="1" applyFont="1" applyAlignment="1">
      <alignment horizontal="center"/>
    </xf>
    <xf numFmtId="164" fontId="6" fillId="0" borderId="0" xfId="0" applyNumberFormat="1" applyFont="1" applyAlignment="1">
      <alignment horizontal="center"/>
    </xf>
    <xf numFmtId="3" fontId="9" fillId="0" borderId="0" xfId="0" applyNumberFormat="1" applyFont="1" applyAlignment="1">
      <alignment horizontal="left" vertical="center" wrapText="1"/>
    </xf>
    <xf numFmtId="10" fontId="9" fillId="0" borderId="0" xfId="0" applyNumberFormat="1" applyFont="1" applyAlignment="1">
      <alignment horizontal="left" vertical="center" wrapText="1"/>
    </xf>
    <xf numFmtId="164" fontId="27" fillId="0" borderId="0" xfId="0" applyNumberFormat="1" applyFont="1"/>
    <xf numFmtId="3" fontId="6" fillId="0" borderId="0" xfId="0" applyNumberFormat="1" applyFont="1" applyAlignment="1">
      <alignment horizontal="center"/>
    </xf>
    <xf numFmtId="0" fontId="9" fillId="0" borderId="0" xfId="0" applyFont="1" applyAlignment="1">
      <alignment horizontal="center" vertical="center" wrapText="1"/>
    </xf>
    <xf numFmtId="9" fontId="6" fillId="0" borderId="0" xfId="0" applyNumberFormat="1" applyFont="1"/>
    <xf numFmtId="1" fontId="6" fillId="0" borderId="0" xfId="0" applyNumberFormat="1" applyFont="1"/>
    <xf numFmtId="0" fontId="20" fillId="0" borderId="0" xfId="0" applyFont="1" applyAlignment="1">
      <alignment horizontal="left" vertical="center" wrapText="1"/>
    </xf>
    <xf numFmtId="0" fontId="20" fillId="2" borderId="0" xfId="0" applyFont="1" applyFill="1" applyAlignment="1">
      <alignment horizontal="left" vertical="center" wrapText="1"/>
    </xf>
    <xf numFmtId="165" fontId="20" fillId="2" borderId="0" xfId="0" applyNumberFormat="1" applyFont="1" applyFill="1" applyAlignment="1">
      <alignment horizontal="left" vertical="center" wrapText="1"/>
    </xf>
    <xf numFmtId="164" fontId="4" fillId="0" borderId="1" xfId="0" applyNumberFormat="1" applyFont="1" applyBorder="1" applyAlignment="1">
      <alignment horizontal="right" vertical="center"/>
    </xf>
    <xf numFmtId="3" fontId="29" fillId="0" borderId="1" xfId="0" applyNumberFormat="1" applyFont="1" applyBorder="1" applyAlignment="1">
      <alignment horizontal="left" vertical="center" wrapText="1" indent="2"/>
    </xf>
    <xf numFmtId="164" fontId="4" fillId="2" borderId="5" xfId="0" applyNumberFormat="1" applyFont="1" applyFill="1" applyBorder="1" applyAlignment="1">
      <alignment horizontal="right" vertical="center"/>
    </xf>
    <xf numFmtId="164" fontId="4" fillId="0" borderId="5" xfId="0" applyNumberFormat="1" applyFont="1" applyBorder="1" applyAlignment="1">
      <alignment horizontal="right" vertical="center"/>
    </xf>
    <xf numFmtId="164" fontId="3" fillId="2" borderId="6" xfId="0" applyNumberFormat="1" applyFont="1" applyFill="1" applyBorder="1" applyAlignment="1">
      <alignment horizontal="right" vertical="center"/>
    </xf>
    <xf numFmtId="164" fontId="3" fillId="2" borderId="2" xfId="0" applyNumberFormat="1" applyFont="1" applyFill="1" applyBorder="1" applyAlignment="1">
      <alignment horizontal="right" vertical="center"/>
    </xf>
    <xf numFmtId="164" fontId="3" fillId="0" borderId="2" xfId="0" applyNumberFormat="1" applyFont="1" applyBorder="1" applyAlignment="1">
      <alignment horizontal="right" vertical="center"/>
    </xf>
    <xf numFmtId="164" fontId="4" fillId="2" borderId="6" xfId="0" applyNumberFormat="1" applyFont="1" applyFill="1" applyBorder="1" applyAlignment="1">
      <alignment horizontal="right" vertical="center"/>
    </xf>
    <xf numFmtId="164" fontId="4" fillId="2" borderId="2" xfId="0" applyNumberFormat="1" applyFont="1" applyFill="1" applyBorder="1" applyAlignment="1">
      <alignment horizontal="right" vertical="center"/>
    </xf>
    <xf numFmtId="3" fontId="4" fillId="0" borderId="5" xfId="0" applyNumberFormat="1" applyFont="1" applyBorder="1" applyAlignment="1">
      <alignment horizontal="left" vertical="center" wrapText="1"/>
    </xf>
    <xf numFmtId="164" fontId="4" fillId="0" borderId="5" xfId="0" applyNumberFormat="1" applyFont="1" applyBorder="1" applyAlignment="1">
      <alignment horizontal="right" vertical="center" wrapText="1"/>
    </xf>
    <xf numFmtId="3" fontId="4" fillId="0" borderId="2" xfId="0" applyNumberFormat="1" applyFont="1" applyBorder="1" applyAlignment="1">
      <alignment horizontal="left" vertical="center" wrapText="1"/>
    </xf>
    <xf numFmtId="164" fontId="4" fillId="0" borderId="2" xfId="0" applyNumberFormat="1" applyFont="1" applyBorder="1" applyAlignment="1">
      <alignment horizontal="right" vertical="center" wrapText="1"/>
    </xf>
    <xf numFmtId="0" fontId="12" fillId="2" borderId="0" xfId="0" applyFont="1" applyFill="1" applyAlignment="1">
      <alignment horizontal="center" vertical="center"/>
    </xf>
    <xf numFmtId="0" fontId="1" fillId="2" borderId="0" xfId="0" applyFont="1" applyFill="1" applyAlignment="1">
      <alignment horizontal="center" vertical="center"/>
    </xf>
    <xf numFmtId="3" fontId="4" fillId="0" borderId="4" xfId="0" applyNumberFormat="1" applyFont="1" applyBorder="1" applyAlignment="1">
      <alignment horizontal="left" vertical="center" wrapText="1"/>
    </xf>
    <xf numFmtId="165" fontId="4" fillId="0" borderId="0" xfId="0" applyNumberFormat="1" applyFont="1"/>
    <xf numFmtId="0" fontId="2" fillId="4" borderId="5" xfId="0" applyFont="1" applyFill="1" applyBorder="1" applyAlignment="1">
      <alignment horizontal="center" vertical="center"/>
    </xf>
    <xf numFmtId="164" fontId="4" fillId="2" borderId="1" xfId="0" applyNumberFormat="1" applyFont="1" applyFill="1" applyBorder="1" applyAlignment="1">
      <alignment horizontal="right" vertical="center" indent="1"/>
    </xf>
    <xf numFmtId="3" fontId="9" fillId="0" borderId="0" xfId="0" applyNumberFormat="1" applyFont="1" applyAlignment="1">
      <alignment horizontal="left" vertical="center"/>
    </xf>
    <xf numFmtId="0" fontId="15" fillId="0" borderId="0" xfId="0" applyFont="1" applyAlignment="1">
      <alignment vertical="top"/>
    </xf>
    <xf numFmtId="3" fontId="4" fillId="0" borderId="1" xfId="0" applyNumberFormat="1" applyFont="1" applyBorder="1" applyAlignment="1">
      <alignment horizontal="left" vertical="center" wrapText="1" indent="1"/>
    </xf>
    <xf numFmtId="0" fontId="4" fillId="0" borderId="0" xfId="0" applyFont="1" applyAlignment="1">
      <alignment vertical="top"/>
    </xf>
    <xf numFmtId="164" fontId="3" fillId="0" borderId="1" xfId="0" applyNumberFormat="1" applyFont="1" applyBorder="1" applyAlignment="1">
      <alignment horizontal="right" vertical="center"/>
    </xf>
    <xf numFmtId="3" fontId="6" fillId="2" borderId="0" xfId="0" applyNumberFormat="1" applyFont="1" applyFill="1" applyAlignment="1">
      <alignment horizontal="right" vertical="center"/>
    </xf>
    <xf numFmtId="0" fontId="9" fillId="2" borderId="0" xfId="0" applyFont="1" applyFill="1" applyAlignment="1">
      <alignment horizontal="left" vertical="center"/>
    </xf>
    <xf numFmtId="10" fontId="6" fillId="2" borderId="0" xfId="0" applyNumberFormat="1" applyFont="1" applyFill="1"/>
    <xf numFmtId="0" fontId="6" fillId="2" borderId="0" xfId="0" applyFont="1" applyFill="1" applyAlignment="1">
      <alignment horizontal="left" vertical="center"/>
    </xf>
    <xf numFmtId="0" fontId="9" fillId="2" borderId="0" xfId="0" applyFont="1" applyFill="1" applyAlignment="1">
      <alignment horizontal="center" vertical="center"/>
    </xf>
    <xf numFmtId="3" fontId="6" fillId="2" borderId="0" xfId="0" applyNumberFormat="1" applyFont="1" applyFill="1" applyAlignment="1">
      <alignment horizontal="center" vertical="center"/>
    </xf>
    <xf numFmtId="165" fontId="6" fillId="2" borderId="0" xfId="0" applyNumberFormat="1" applyFont="1" applyFill="1" applyAlignment="1">
      <alignment horizontal="center" vertical="center"/>
    </xf>
    <xf numFmtId="3" fontId="6" fillId="2" borderId="0" xfId="0" applyNumberFormat="1" applyFont="1" applyFill="1" applyAlignment="1">
      <alignment horizontal="center"/>
    </xf>
    <xf numFmtId="9" fontId="6" fillId="2" borderId="0" xfId="0" applyNumberFormat="1" applyFont="1" applyFill="1" applyAlignment="1">
      <alignment horizontal="center" vertical="center"/>
    </xf>
    <xf numFmtId="0" fontId="9" fillId="0" borderId="0" xfId="0" applyFont="1" applyAlignment="1">
      <alignment horizontal="center" vertical="top"/>
    </xf>
    <xf numFmtId="3" fontId="6" fillId="0" borderId="0" xfId="0" applyNumberFormat="1" applyFont="1" applyAlignment="1">
      <alignment horizontal="center" vertical="top"/>
    </xf>
    <xf numFmtId="3" fontId="6" fillId="0" borderId="0" xfId="0" applyNumberFormat="1" applyFont="1" applyAlignment="1">
      <alignment horizontal="center" vertical="center" wrapText="1"/>
    </xf>
    <xf numFmtId="3" fontId="9" fillId="0" borderId="0" xfId="0" applyNumberFormat="1" applyFont="1" applyAlignment="1">
      <alignment horizontal="left" vertical="top"/>
    </xf>
    <xf numFmtId="3" fontId="9" fillId="0" borderId="0" xfId="0" applyNumberFormat="1" applyFont="1" applyAlignment="1">
      <alignment horizontal="center" vertical="top"/>
    </xf>
    <xf numFmtId="0" fontId="2" fillId="4" borderId="7" xfId="0" applyFont="1" applyFill="1" applyBorder="1" applyAlignment="1">
      <alignment horizontal="center" vertical="center" wrapText="1"/>
    </xf>
    <xf numFmtId="0" fontId="6" fillId="2" borderId="0" xfId="0" applyFont="1" applyFill="1" applyAlignment="1">
      <alignment vertical="center"/>
    </xf>
    <xf numFmtId="3" fontId="6" fillId="2" borderId="0" xfId="0" applyNumberFormat="1" applyFont="1" applyFill="1" applyAlignment="1">
      <alignment horizontal="left" vertical="top"/>
    </xf>
    <xf numFmtId="165" fontId="6" fillId="2" borderId="0" xfId="0" applyNumberFormat="1" applyFont="1" applyFill="1" applyAlignment="1">
      <alignment vertical="top"/>
    </xf>
    <xf numFmtId="3" fontId="6" fillId="2" borderId="0" xfId="0" applyNumberFormat="1" applyFont="1" applyFill="1" applyAlignment="1">
      <alignment vertical="top"/>
    </xf>
    <xf numFmtId="0" fontId="6" fillId="2" borderId="0" xfId="0" applyFont="1" applyFill="1" applyAlignment="1">
      <alignment vertical="top"/>
    </xf>
    <xf numFmtId="3" fontId="6" fillId="2" borderId="0" xfId="0" applyNumberFormat="1" applyFont="1" applyFill="1" applyAlignment="1">
      <alignment vertical="center"/>
    </xf>
    <xf numFmtId="0" fontId="6" fillId="0" borderId="0" xfId="0" applyFont="1" applyAlignment="1">
      <alignment vertical="center"/>
    </xf>
    <xf numFmtId="0" fontId="6" fillId="0" borderId="0" xfId="0" applyFont="1" applyAlignment="1">
      <alignment horizontal="left" vertical="center"/>
    </xf>
    <xf numFmtId="0" fontId="16" fillId="0" borderId="0" xfId="0" applyFont="1"/>
    <xf numFmtId="0" fontId="16" fillId="2" borderId="0" xfId="0" applyFont="1" applyFill="1"/>
    <xf numFmtId="3" fontId="16" fillId="2" borderId="0" xfId="0" applyNumberFormat="1" applyFont="1" applyFill="1"/>
    <xf numFmtId="0" fontId="16" fillId="2" borderId="0" xfId="0" applyFont="1" applyFill="1" applyAlignment="1">
      <alignment vertical="center"/>
    </xf>
    <xf numFmtId="3" fontId="16" fillId="2" borderId="0" xfId="0" applyNumberFormat="1" applyFont="1" applyFill="1" applyAlignment="1">
      <alignment horizontal="center" vertical="center"/>
    </xf>
    <xf numFmtId="0" fontId="9" fillId="0" borderId="0" xfId="0" applyFont="1" applyAlignment="1">
      <alignment vertical="top"/>
    </xf>
    <xf numFmtId="164" fontId="3" fillId="2" borderId="0" xfId="0" applyNumberFormat="1" applyFont="1" applyFill="1" applyAlignment="1">
      <alignment horizontal="right" vertical="center"/>
    </xf>
    <xf numFmtId="3" fontId="9" fillId="0" borderId="0" xfId="0" applyNumberFormat="1" applyFont="1" applyAlignment="1">
      <alignment horizontal="center" vertical="center"/>
    </xf>
    <xf numFmtId="9" fontId="9" fillId="0" borderId="0" xfId="0" applyNumberFormat="1" applyFont="1" applyAlignment="1">
      <alignment horizontal="center" vertical="center"/>
    </xf>
    <xf numFmtId="3" fontId="6" fillId="0" borderId="0" xfId="0" applyNumberFormat="1" applyFont="1" applyAlignment="1">
      <alignment horizontal="right" vertical="center"/>
    </xf>
    <xf numFmtId="10" fontId="6" fillId="0" borderId="0" xfId="0" applyNumberFormat="1" applyFont="1" applyAlignment="1">
      <alignment horizontal="left" vertical="center"/>
    </xf>
    <xf numFmtId="3" fontId="9" fillId="0" borderId="0" xfId="0" applyNumberFormat="1" applyFont="1" applyAlignment="1">
      <alignment horizontal="right" vertical="center"/>
    </xf>
    <xf numFmtId="10" fontId="9" fillId="0" borderId="0" xfId="0" applyNumberFormat="1" applyFont="1" applyAlignment="1">
      <alignment horizontal="left" vertical="center"/>
    </xf>
    <xf numFmtId="3" fontId="6" fillId="2" borderId="0" xfId="0" applyNumberFormat="1" applyFont="1" applyFill="1"/>
    <xf numFmtId="3" fontId="9" fillId="2" borderId="0" xfId="0" applyNumberFormat="1" applyFont="1" applyFill="1"/>
    <xf numFmtId="0" fontId="6" fillId="2" borderId="0" xfId="0" applyFont="1" applyFill="1" applyAlignment="1">
      <alignment horizontal="center" vertical="center" wrapText="1"/>
    </xf>
    <xf numFmtId="3" fontId="6" fillId="2" borderId="0" xfId="0" applyNumberFormat="1" applyFont="1" applyFill="1" applyAlignment="1">
      <alignment horizontal="center" vertical="center" wrapText="1"/>
    </xf>
    <xf numFmtId="10" fontId="6" fillId="2" borderId="0" xfId="0" applyNumberFormat="1" applyFont="1" applyFill="1" applyAlignment="1">
      <alignment horizontal="center" vertical="center" wrapText="1"/>
    </xf>
    <xf numFmtId="0" fontId="9" fillId="2" borderId="0" xfId="0" applyFont="1" applyFill="1" applyAlignment="1">
      <alignment vertical="center" wrapText="1"/>
    </xf>
    <xf numFmtId="0" fontId="16" fillId="2" borderId="0" xfId="0" applyFont="1" applyFill="1" applyAlignment="1">
      <alignment horizontal="left" vertical="center" wrapText="1"/>
    </xf>
    <xf numFmtId="43" fontId="3" fillId="2" borderId="1" xfId="0" applyNumberFormat="1" applyFont="1" applyFill="1" applyBorder="1" applyAlignment="1">
      <alignment horizontal="right" vertical="center"/>
    </xf>
    <xf numFmtId="0" fontId="6" fillId="2" borderId="0" xfId="0" applyFont="1" applyFill="1" applyAlignment="1">
      <alignment horizontal="center"/>
    </xf>
    <xf numFmtId="3" fontId="6" fillId="2" borderId="0" xfId="0" applyNumberFormat="1" applyFont="1" applyFill="1" applyAlignment="1">
      <alignment horizontal="left" vertical="center" wrapText="1"/>
    </xf>
    <xf numFmtId="1" fontId="6" fillId="2" borderId="0" xfId="0" applyNumberFormat="1" applyFont="1" applyFill="1" applyAlignment="1">
      <alignment horizontal="center"/>
    </xf>
    <xf numFmtId="0" fontId="16" fillId="0" borderId="0" xfId="0" applyFont="1" applyAlignment="1">
      <alignment wrapText="1"/>
    </xf>
    <xf numFmtId="3" fontId="1" fillId="2" borderId="0" xfId="0" applyNumberFormat="1" applyFont="1" applyFill="1" applyAlignment="1">
      <alignment horizontal="right" vertical="center"/>
    </xf>
    <xf numFmtId="3" fontId="4" fillId="0" borderId="0" xfId="0" applyNumberFormat="1" applyFont="1" applyAlignment="1">
      <alignment horizontal="right" vertical="center"/>
    </xf>
    <xf numFmtId="3" fontId="4" fillId="0" borderId="1" xfId="0" applyNumberFormat="1" applyFont="1" applyBorder="1" applyAlignment="1">
      <alignment horizontal="left" vertical="center" wrapText="1" indent="2"/>
    </xf>
    <xf numFmtId="3" fontId="3" fillId="0" borderId="1" xfId="0" applyNumberFormat="1" applyFont="1" applyBorder="1" applyAlignment="1">
      <alignment horizontal="left" vertical="center" wrapText="1" indent="2"/>
    </xf>
    <xf numFmtId="0" fontId="9" fillId="2" borderId="0" xfId="0" applyFont="1" applyFill="1" applyAlignment="1">
      <alignment horizontal="left" vertical="center" wrapText="1"/>
    </xf>
    <xf numFmtId="167" fontId="6" fillId="2" borderId="0" xfId="0" applyNumberFormat="1" applyFont="1" applyFill="1" applyAlignment="1">
      <alignment horizontal="center" vertical="center" wrapText="1"/>
    </xf>
    <xf numFmtId="3" fontId="6" fillId="2" borderId="0" xfId="0" applyNumberFormat="1" applyFont="1" applyFill="1" applyAlignment="1">
      <alignment horizontal="right" vertical="center" wrapText="1"/>
    </xf>
    <xf numFmtId="165" fontId="9" fillId="2" borderId="0" xfId="0" applyNumberFormat="1" applyFont="1" applyFill="1" applyAlignment="1">
      <alignment horizontal="right" vertical="center" wrapText="1"/>
    </xf>
    <xf numFmtId="3" fontId="6" fillId="2" borderId="0" xfId="0" applyNumberFormat="1" applyFont="1" applyFill="1" applyAlignment="1">
      <alignment horizontal="right"/>
    </xf>
    <xf numFmtId="165" fontId="9" fillId="0" borderId="0" xfId="0" applyNumberFormat="1" applyFont="1" applyAlignment="1">
      <alignment horizontal="right"/>
    </xf>
    <xf numFmtId="0" fontId="6" fillId="0" borderId="0" xfId="0" applyFont="1" applyAlignment="1">
      <alignment horizontal="right"/>
    </xf>
    <xf numFmtId="3" fontId="9" fillId="0" borderId="0" xfId="0" applyNumberFormat="1" applyFont="1" applyAlignment="1">
      <alignment horizontal="right" vertical="center" wrapText="1"/>
    </xf>
    <xf numFmtId="167" fontId="4" fillId="0" borderId="0" xfId="0" applyNumberFormat="1" applyFont="1"/>
    <xf numFmtId="3" fontId="3" fillId="0" borderId="1" xfId="0" applyNumberFormat="1" applyFont="1" applyBorder="1" applyAlignment="1">
      <alignment horizontal="left" vertical="center" wrapText="1" indent="1"/>
    </xf>
    <xf numFmtId="4" fontId="6" fillId="2" borderId="0" xfId="0" applyNumberFormat="1" applyFont="1" applyFill="1" applyAlignment="1">
      <alignment horizontal="right" vertical="center" wrapText="1"/>
    </xf>
    <xf numFmtId="168" fontId="27" fillId="0" borderId="0" xfId="0" applyNumberFormat="1" applyFont="1"/>
    <xf numFmtId="167" fontId="6" fillId="0" borderId="0" xfId="0" applyNumberFormat="1" applyFont="1" applyAlignment="1">
      <alignment horizontal="center" vertical="center" wrapText="1"/>
    </xf>
    <xf numFmtId="168" fontId="6" fillId="0" borderId="0" xfId="0" applyNumberFormat="1" applyFont="1" applyAlignment="1">
      <alignment wrapText="1"/>
    </xf>
    <xf numFmtId="0" fontId="30" fillId="2" borderId="0" xfId="0" applyFont="1" applyFill="1"/>
    <xf numFmtId="0" fontId="11" fillId="2" borderId="0" xfId="0" applyFont="1" applyFill="1" applyAlignment="1">
      <alignment vertical="center"/>
    </xf>
    <xf numFmtId="0" fontId="12" fillId="2" borderId="0" xfId="0" applyFont="1" applyFill="1" applyAlignment="1">
      <alignment vertical="center"/>
    </xf>
    <xf numFmtId="0" fontId="4" fillId="5" borderId="1" xfId="0" applyFont="1" applyFill="1" applyBorder="1" applyAlignment="1">
      <alignment vertical="center" wrapText="1"/>
    </xf>
    <xf numFmtId="0" fontId="4" fillId="6" borderId="1" xfId="0" applyFont="1" applyFill="1" applyBorder="1" applyAlignment="1">
      <alignment vertical="center" wrapText="1"/>
    </xf>
    <xf numFmtId="0" fontId="4" fillId="5" borderId="1" xfId="0" applyFont="1" applyFill="1" applyBorder="1" applyAlignment="1">
      <alignment horizontal="center" vertical="center" wrapText="1"/>
    </xf>
    <xf numFmtId="0" fontId="14" fillId="0" borderId="0" xfId="0" applyFont="1" applyAlignment="1">
      <alignment horizontal="right"/>
    </xf>
    <xf numFmtId="0" fontId="4" fillId="0" borderId="0" xfId="0" applyFont="1" applyAlignment="1">
      <alignment horizontal="center"/>
    </xf>
    <xf numFmtId="0" fontId="12" fillId="2" borderId="0" xfId="0" applyFont="1" applyFill="1" applyAlignment="1">
      <alignment horizontal="left"/>
    </xf>
    <xf numFmtId="0" fontId="12" fillId="2" borderId="0" xfId="0" applyFont="1" applyFill="1" applyAlignment="1">
      <alignment horizontal="right"/>
    </xf>
    <xf numFmtId="0" fontId="13" fillId="2" borderId="0" xfId="0" applyFont="1" applyFill="1" applyAlignment="1">
      <alignment horizontal="center" wrapText="1"/>
    </xf>
    <xf numFmtId="0" fontId="13" fillId="2" borderId="0" xfId="0" applyFont="1" applyFill="1" applyAlignment="1">
      <alignment horizontal="center" vertical="center" wrapText="1"/>
    </xf>
    <xf numFmtId="0" fontId="2" fillId="2" borderId="0" xfId="0" applyFont="1" applyFill="1" applyAlignment="1">
      <alignment horizontal="center" vertical="center" wrapText="1"/>
    </xf>
    <xf numFmtId="0" fontId="3" fillId="2" borderId="0" xfId="0" applyFont="1" applyFill="1" applyAlignment="1">
      <alignment horizontal="center" vertical="center" wrapText="1"/>
    </xf>
    <xf numFmtId="0" fontId="9" fillId="2" borderId="0" xfId="0" applyFont="1" applyFill="1" applyAlignment="1">
      <alignment horizontal="center" vertical="center" wrapText="1"/>
    </xf>
    <xf numFmtId="0" fontId="13" fillId="0" borderId="0" xfId="0" applyFont="1" applyAlignment="1">
      <alignment horizontal="center" vertical="center" wrapText="1"/>
    </xf>
    <xf numFmtId="0" fontId="13" fillId="2" borderId="0" xfId="0" applyFont="1" applyFill="1" applyAlignment="1">
      <alignment horizontal="center"/>
    </xf>
    <xf numFmtId="0" fontId="13" fillId="2" borderId="0" xfId="0" applyFont="1" applyFill="1" applyAlignment="1">
      <alignment horizontal="center" vertical="center"/>
    </xf>
    <xf numFmtId="0" fontId="13" fillId="0" borderId="0" xfId="0" applyFont="1" applyAlignment="1">
      <alignment horizontal="center" wrapText="1"/>
    </xf>
    <xf numFmtId="0" fontId="13" fillId="0" borderId="0" xfId="0" applyFont="1" applyAlignment="1">
      <alignment horizontal="center" vertical="center"/>
    </xf>
    <xf numFmtId="0" fontId="15" fillId="2" borderId="0" xfId="0" applyFont="1" applyFill="1" applyAlignment="1">
      <alignment horizontal="left" vertical="center" wrapText="1"/>
    </xf>
    <xf numFmtId="0" fontId="15" fillId="2" borderId="0" xfId="0" applyFont="1" applyFill="1" applyAlignment="1">
      <alignment horizontal="left" vertical="top" wrapText="1"/>
    </xf>
    <xf numFmtId="0" fontId="16" fillId="2" borderId="0" xfId="0" applyFont="1" applyFill="1" applyAlignment="1">
      <alignment horizontal="center" vertical="center" wrapText="1"/>
    </xf>
    <xf numFmtId="0" fontId="15" fillId="2" borderId="0" xfId="0" applyFont="1" applyFill="1" applyAlignment="1">
      <alignment horizontal="left" vertical="justify" wrapText="1"/>
    </xf>
    <xf numFmtId="0" fontId="4" fillId="5"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0" borderId="0" xfId="0" applyFont="1" applyAlignment="1">
      <alignment horizontal="left" vertical="justify"/>
    </xf>
    <xf numFmtId="0" fontId="4" fillId="5" borderId="5" xfId="0" applyFont="1" applyFill="1" applyBorder="1" applyAlignment="1">
      <alignment horizontal="left" vertical="center" wrapText="1"/>
    </xf>
    <xf numFmtId="0" fontId="4" fillId="5" borderId="8" xfId="0" applyFont="1" applyFill="1" applyBorder="1" applyAlignment="1">
      <alignment horizontal="left" vertical="center" wrapText="1"/>
    </xf>
    <xf numFmtId="0" fontId="4" fillId="5" borderId="4" xfId="0" applyFont="1" applyFill="1" applyBorder="1" applyAlignment="1">
      <alignment horizontal="left" vertical="center" wrapText="1"/>
    </xf>
    <xf numFmtId="0" fontId="4" fillId="6" borderId="5" xfId="0" applyFont="1" applyFill="1" applyBorder="1" applyAlignment="1">
      <alignment horizontal="left" vertical="center" wrapText="1"/>
    </xf>
    <xf numFmtId="0" fontId="4" fillId="6" borderId="4" xfId="0" applyFont="1" applyFill="1" applyBorder="1" applyAlignment="1">
      <alignment horizontal="left" vertical="center" wrapText="1"/>
    </xf>
    <xf numFmtId="0" fontId="15" fillId="2" borderId="0" xfId="0" applyFont="1" applyFill="1" applyAlignment="1">
      <alignment horizontal="justify" vertical="justify" wrapText="1"/>
    </xf>
  </cellXfs>
  <cellStyles count="1">
    <cellStyle name="Normal" xfId="0" builtinId="0"/>
  </cellStyles>
  <dxfs count="25">
    <dxf>
      <fill>
        <patternFill>
          <bgColor theme="9" tint="0.39994506668294322"/>
        </patternFill>
      </fill>
    </dxf>
    <dxf>
      <fill>
        <patternFill>
          <bgColor theme="5" tint="0.59996337778862885"/>
        </patternFill>
      </fill>
    </dxf>
    <dxf>
      <fill>
        <patternFill>
          <bgColor theme="9" tint="0.39994506668294322"/>
        </patternFill>
      </fill>
    </dxf>
    <dxf>
      <fill>
        <patternFill>
          <bgColor theme="9" tint="-0.24994659260841701"/>
        </patternFill>
      </fill>
    </dxf>
    <dxf>
      <fill>
        <patternFill>
          <bgColor theme="5" tint="0.39994506668294322"/>
        </patternFill>
      </fill>
    </dxf>
    <dxf>
      <fill>
        <patternFill>
          <bgColor theme="9" tint="0.39994506668294322"/>
        </patternFill>
      </fill>
    </dxf>
    <dxf>
      <fill>
        <patternFill>
          <bgColor theme="9" tint="-0.24994659260841701"/>
        </patternFill>
      </fill>
    </dxf>
    <dxf>
      <fill>
        <patternFill>
          <bgColor theme="9" tint="0.39994506668294322"/>
        </patternFill>
      </fill>
    </dxf>
    <dxf>
      <fill>
        <patternFill>
          <bgColor theme="9" tint="0.39994506668294322"/>
        </patternFill>
      </fill>
    </dxf>
    <dxf>
      <fill>
        <patternFill>
          <bgColor theme="5" tint="0.59996337778862885"/>
        </patternFill>
      </fill>
    </dxf>
    <dxf>
      <fill>
        <patternFill>
          <bgColor theme="5" tint="0.39994506668294322"/>
        </patternFill>
      </fill>
    </dxf>
    <dxf>
      <fill>
        <patternFill>
          <bgColor theme="9" tint="0.59996337778862885"/>
        </patternFill>
      </fill>
    </dxf>
    <dxf>
      <fill>
        <patternFill>
          <bgColor theme="5" tint="0.39994506668294322"/>
        </patternFill>
      </fill>
    </dxf>
    <dxf>
      <fill>
        <patternFill>
          <bgColor theme="9" tint="0.59996337778862885"/>
        </patternFill>
      </fill>
    </dxf>
    <dxf>
      <fill>
        <patternFill>
          <bgColor theme="7" tint="0.39994506668294322"/>
        </patternFill>
      </fill>
    </dxf>
    <dxf>
      <fill>
        <patternFill>
          <bgColor theme="7" tint="0.39994506668294322"/>
        </patternFill>
      </fill>
    </dxf>
    <dxf>
      <fill>
        <patternFill>
          <bgColor theme="9" tint="0.39994506668294322"/>
        </patternFill>
      </fill>
    </dxf>
    <dxf>
      <font>
        <color rgb="FF9C0006"/>
      </font>
      <fill>
        <patternFill>
          <bgColor rgb="FFFFC7CE"/>
        </patternFill>
      </fill>
    </dxf>
    <dxf>
      <font>
        <color rgb="FF9C0006"/>
      </font>
      <fill>
        <patternFill>
          <bgColor rgb="FFFFC7CE"/>
        </patternFill>
      </fill>
    </dxf>
    <dxf>
      <fill>
        <patternFill>
          <bgColor theme="7" tint="0.39994506668294322"/>
        </patternFill>
      </fill>
    </dxf>
    <dxf>
      <fill>
        <patternFill>
          <bgColor theme="9" tint="0.59996337778862885"/>
        </patternFill>
      </fill>
    </dxf>
    <dxf>
      <fill>
        <patternFill>
          <bgColor theme="7"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505A6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charts/_rels/chart28.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9.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8.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1.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4.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48.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54.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8305975493762641E-2"/>
          <c:y val="9.3200943671076057E-3"/>
          <c:w val="0.9636461882542906"/>
          <c:h val="0.83261319704844305"/>
        </c:manualLayout>
      </c:layout>
      <c:barChart>
        <c:barDir val="col"/>
        <c:grouping val="clustered"/>
        <c:varyColors val="0"/>
        <c:ser>
          <c:idx val="1"/>
          <c:order val="1"/>
          <c:tx>
            <c:strRef>
              <c:f>'1.1.1_PROD-PIB'!$B$11</c:f>
              <c:strCache>
                <c:ptCount val="1"/>
                <c:pt idx="0">
                  <c:v>Producción de la enseñanza</c:v>
                </c:pt>
              </c:strCache>
            </c:strRef>
          </c:tx>
          <c:spPr>
            <a:solidFill>
              <a:srgbClr val="FFC1CD"/>
            </a:solidFill>
            <a:ln>
              <a:solidFill>
                <a:srgbClr val="D64265"/>
              </a:solidFill>
            </a:ln>
          </c:spPr>
          <c:invertIfNegative val="0"/>
          <c:dLbls>
            <c:spPr>
              <a:noFill/>
              <a:ln>
                <a:noFill/>
              </a:ln>
              <a:effectLst/>
            </c:spPr>
            <c:txPr>
              <a:bodyPr wrap="square" lIns="38100" tIns="19050" rIns="38100" bIns="19050" anchor="ctr">
                <a:spAutoFit/>
              </a:bodyPr>
              <a:lstStyle/>
              <a:p>
                <a:pPr>
                  <a:defRPr sz="1100">
                    <a:solidFill>
                      <a:srgbClr val="5A5A72"/>
                    </a:solidFill>
                    <a:latin typeface="Century Gothic" panose="020B0502020202020204" pitchFamily="34" charset="0"/>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multiLvlStrRef>
              <c:f>'1.3.1_VAB-PIB'!#REF!</c:f>
            </c:multiLvlStrRef>
          </c:cat>
          <c:val>
            <c:numRef>
              <c:f>'1.1.1_PROD-PIB'!$C$11:$T$11</c:f>
              <c:numCache>
                <c:formatCode>_ * #,##0_ ;_ * \-#,##0_ ;_ * "-"??_ ;_ @_ </c:formatCode>
                <c:ptCount val="18"/>
                <c:pt idx="0">
                  <c:v>4048877</c:v>
                </c:pt>
                <c:pt idx="1">
                  <c:v>4760737</c:v>
                </c:pt>
                <c:pt idx="2">
                  <c:v>5242876</c:v>
                </c:pt>
                <c:pt idx="3">
                  <c:v>5705903</c:v>
                </c:pt>
                <c:pt idx="4">
                  <c:v>6434964</c:v>
                </c:pt>
                <c:pt idx="5">
                  <c:v>6996631</c:v>
                </c:pt>
                <c:pt idx="6">
                  <c:v>7746547</c:v>
                </c:pt>
                <c:pt idx="7">
                  <c:v>8121149</c:v>
                </c:pt>
                <c:pt idx="8">
                  <c:v>8126460</c:v>
                </c:pt>
                <c:pt idx="9">
                  <c:v>8042610</c:v>
                </c:pt>
                <c:pt idx="10">
                  <c:v>8756433</c:v>
                </c:pt>
                <c:pt idx="11">
                  <c:v>8774829</c:v>
                </c:pt>
                <c:pt idx="12">
                  <c:v>9046078</c:v>
                </c:pt>
                <c:pt idx="13">
                  <c:v>7603306</c:v>
                </c:pt>
                <c:pt idx="14">
                  <c:v>7846204</c:v>
                </c:pt>
                <c:pt idx="15">
                  <c:v>8326198</c:v>
                </c:pt>
                <c:pt idx="16">
                  <c:v>8900468</c:v>
                </c:pt>
                <c:pt idx="17">
                  <c:v>8951559</c:v>
                </c:pt>
              </c:numCache>
            </c:numRef>
          </c:val>
          <c:extLst xmlns:c16r2="http://schemas.microsoft.com/office/drawing/2015/06/chart">
            <c:ext xmlns:c16="http://schemas.microsoft.com/office/drawing/2014/chart" uri="{C3380CC4-5D6E-409C-BE32-E72D297353CC}">
              <c16:uniqueId val="{00000000-62E5-4452-9B98-9DE53292AE94}"/>
            </c:ext>
          </c:extLst>
        </c:ser>
        <c:dLbls>
          <c:showLegendKey val="0"/>
          <c:showVal val="0"/>
          <c:showCatName val="0"/>
          <c:showSerName val="0"/>
          <c:showPercent val="0"/>
          <c:showBubbleSize val="0"/>
        </c:dLbls>
        <c:gapWidth val="150"/>
        <c:axId val="1792034880"/>
        <c:axId val="1792029984"/>
      </c:barChart>
      <c:lineChart>
        <c:grouping val="standard"/>
        <c:varyColors val="0"/>
        <c:ser>
          <c:idx val="0"/>
          <c:order val="0"/>
          <c:tx>
            <c:strRef>
              <c:f>'1.1.1_PROD-PIB'!$B$13</c:f>
              <c:strCache>
                <c:ptCount val="1"/>
                <c:pt idx="0">
                  <c:v>Producción/PIB</c:v>
                </c:pt>
              </c:strCache>
            </c:strRef>
          </c:tx>
          <c:spPr>
            <a:ln w="22225">
              <a:solidFill>
                <a:srgbClr val="E48098"/>
              </a:solidFill>
              <a:prstDash val="sysDash"/>
            </a:ln>
          </c:spPr>
          <c:marker>
            <c:symbol val="diamond"/>
            <c:size val="7"/>
            <c:spPr>
              <a:solidFill>
                <a:schemeClr val="accent2">
                  <a:lumMod val="60000"/>
                  <a:lumOff val="40000"/>
                </a:schemeClr>
              </a:solidFill>
              <a:ln>
                <a:solidFill>
                  <a:srgbClr val="E48098"/>
                </a:solidFill>
              </a:ln>
            </c:spPr>
          </c:marker>
          <c:dLbls>
            <c:spPr>
              <a:noFill/>
              <a:ln>
                <a:noFill/>
              </a:ln>
              <a:effectLst/>
            </c:spPr>
            <c:txPr>
              <a:bodyPr wrap="square" lIns="38100" tIns="19050" rIns="38100" bIns="19050" anchor="ctr">
                <a:spAutoFit/>
              </a:bodyPr>
              <a:lstStyle/>
              <a:p>
                <a:pPr>
                  <a:defRPr sz="1100">
                    <a:solidFill>
                      <a:srgbClr val="5A5A72"/>
                    </a:solidFill>
                    <a:latin typeface="Century Gothic" panose="020B0502020202020204" pitchFamily="34" charset="0"/>
                  </a:defRPr>
                </a:pPr>
                <a:endParaRPr lang="es-EC"/>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'1.1.1_PROD-PIB'!$C$8:$T$8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'1.1.1_PROD-PIB'!$C$13:$T$13</c:f>
              <c:numCache>
                <c:formatCode>0.0%</c:formatCode>
                <c:ptCount val="18"/>
                <c:pt idx="0">
                  <c:v>8.1223278977041596E-2</c:v>
                </c:pt>
                <c:pt idx="1">
                  <c:v>7.7866876555963901E-2</c:v>
                </c:pt>
                <c:pt idx="2">
                  <c:v>8.7243165189850799E-2</c:v>
                </c:pt>
                <c:pt idx="3">
                  <c:v>8.3724016289382794E-2</c:v>
                </c:pt>
                <c:pt idx="4">
                  <c:v>8.1469009966095601E-2</c:v>
                </c:pt>
                <c:pt idx="5">
                  <c:v>7.9747275235747206E-2</c:v>
                </c:pt>
                <c:pt idx="6">
                  <c:v>8.0216631963888299E-2</c:v>
                </c:pt>
                <c:pt idx="7">
                  <c:v>7.9062728416155706E-2</c:v>
                </c:pt>
                <c:pt idx="8">
                  <c:v>8.3597335923325106E-2</c:v>
                </c:pt>
                <c:pt idx="9">
                  <c:v>8.2343524410558797E-2</c:v>
                </c:pt>
                <c:pt idx="10">
                  <c:v>8.3819697010445199E-2</c:v>
                </c:pt>
                <c:pt idx="11">
                  <c:v>8.1642294625456899E-2</c:v>
                </c:pt>
                <c:pt idx="12">
                  <c:v>8.4074615159340199E-2</c:v>
                </c:pt>
                <c:pt idx="13">
                  <c:v>7.9312246234887598E-2</c:v>
                </c:pt>
                <c:pt idx="14">
                  <c:v>7.3206491782151301E-2</c:v>
                </c:pt>
                <c:pt idx="15">
                  <c:v>7.1695291819464602E-2</c:v>
                </c:pt>
                <c:pt idx="16">
                  <c:v>7.3468297294258605E-2</c:v>
                </c:pt>
                <c:pt idx="17">
                  <c:v>7.1798530902480298E-2</c:v>
                </c:pt>
              </c:numCache>
            </c:numRef>
          </c:val>
          <c:smooth val="0"/>
          <c:extLst xmlns:c16r2="http://schemas.microsoft.com/office/drawing/2015/06/chart">
            <c:ext xmlns:c16="http://schemas.microsoft.com/office/drawing/2014/chart" uri="{C3380CC4-5D6E-409C-BE32-E72D297353CC}">
              <c16:uniqueId val="{00000001-62E5-4452-9B98-9DE53292AE94}"/>
            </c:ext>
          </c:extLst>
        </c:ser>
        <c:dLbls>
          <c:showLegendKey val="0"/>
          <c:showVal val="0"/>
          <c:showCatName val="0"/>
          <c:showSerName val="0"/>
          <c:showPercent val="0"/>
          <c:showBubbleSize val="0"/>
        </c:dLbls>
        <c:marker val="1"/>
        <c:smooth val="0"/>
        <c:axId val="1792032704"/>
        <c:axId val="1792026720"/>
      </c:lineChart>
      <c:catAx>
        <c:axId val="1792032704"/>
        <c:scaling>
          <c:orientation val="minMax"/>
        </c:scaling>
        <c:delete val="0"/>
        <c:axPos val="b"/>
        <c:numFmt formatCode="General" sourceLinked="0"/>
        <c:majorTickMark val="out"/>
        <c:minorTickMark val="none"/>
        <c:tickLblPos val="nextTo"/>
        <c:txPr>
          <a:bodyPr/>
          <a:lstStyle/>
          <a:p>
            <a:pPr>
              <a:defRPr sz="1100">
                <a:solidFill>
                  <a:srgbClr val="5A5A72"/>
                </a:solidFill>
                <a:latin typeface="Century Gothic" panose="020B0502020202020204" pitchFamily="34" charset="0"/>
              </a:defRPr>
            </a:pPr>
            <a:endParaRPr lang="es-EC"/>
          </a:p>
        </c:txPr>
        <c:crossAx val="1792026720"/>
        <c:crosses val="autoZero"/>
        <c:auto val="1"/>
        <c:lblAlgn val="ctr"/>
        <c:lblOffset val="100"/>
        <c:noMultiLvlLbl val="0"/>
      </c:catAx>
      <c:valAx>
        <c:axId val="1792026720"/>
        <c:scaling>
          <c:orientation val="minMax"/>
          <c:max val="0.1"/>
          <c:min val="0"/>
        </c:scaling>
        <c:delete val="0"/>
        <c:axPos val="l"/>
        <c:numFmt formatCode="0.0%" sourceLinked="1"/>
        <c:majorTickMark val="none"/>
        <c:minorTickMark val="none"/>
        <c:tickLblPos val="nextTo"/>
        <c:spPr>
          <a:solidFill>
            <a:schemeClr val="bg1"/>
          </a:solidFill>
          <a:ln>
            <a:solidFill>
              <a:schemeClr val="bg1"/>
            </a:solidFill>
          </a:ln>
        </c:spPr>
        <c:txPr>
          <a:bodyPr/>
          <a:lstStyle/>
          <a:p>
            <a:pPr>
              <a:defRPr sz="600">
                <a:solidFill>
                  <a:schemeClr val="bg1"/>
                </a:solidFill>
              </a:defRPr>
            </a:pPr>
            <a:endParaRPr lang="es-EC"/>
          </a:p>
        </c:txPr>
        <c:crossAx val="1792032704"/>
        <c:crosses val="autoZero"/>
        <c:crossBetween val="between"/>
      </c:valAx>
      <c:valAx>
        <c:axId val="1792029984"/>
        <c:scaling>
          <c:orientation val="minMax"/>
          <c:max val="16000000"/>
        </c:scaling>
        <c:delete val="0"/>
        <c:axPos val="r"/>
        <c:numFmt formatCode="_ * #,##0_ ;_ * \-#,##0_ ;_ * &quot;-&quot;??_ ;_ @_ " sourceLinked="1"/>
        <c:majorTickMark val="out"/>
        <c:minorTickMark val="none"/>
        <c:tickLblPos val="nextTo"/>
        <c:spPr>
          <a:solidFill>
            <a:schemeClr val="bg1"/>
          </a:solidFill>
          <a:ln>
            <a:solidFill>
              <a:schemeClr val="bg1"/>
            </a:solidFill>
          </a:ln>
        </c:spPr>
        <c:txPr>
          <a:bodyPr/>
          <a:lstStyle/>
          <a:p>
            <a:pPr>
              <a:defRPr sz="300">
                <a:solidFill>
                  <a:schemeClr val="bg1"/>
                </a:solidFill>
              </a:defRPr>
            </a:pPr>
            <a:endParaRPr lang="es-EC"/>
          </a:p>
        </c:txPr>
        <c:crossAx val="1792034880"/>
        <c:crosses val="max"/>
        <c:crossBetween val="between"/>
      </c:valAx>
      <c:catAx>
        <c:axId val="1792034880"/>
        <c:scaling>
          <c:orientation val="minMax"/>
        </c:scaling>
        <c:delete val="1"/>
        <c:axPos val="b"/>
        <c:numFmt formatCode="General" sourceLinked="1"/>
        <c:majorTickMark val="out"/>
        <c:minorTickMark val="none"/>
        <c:tickLblPos val="nextTo"/>
        <c:crossAx val="1792029984"/>
        <c:crosses val="autoZero"/>
        <c:auto val="1"/>
        <c:lblAlgn val="ctr"/>
        <c:lblOffset val="100"/>
        <c:noMultiLvlLbl val="0"/>
      </c:catAx>
    </c:plotArea>
    <c:legend>
      <c:legendPos val="r"/>
      <c:layout>
        <c:manualLayout>
          <c:xMode val="edge"/>
          <c:yMode val="edge"/>
          <c:x val="0.17749745012443394"/>
          <c:y val="0.91405001257991936"/>
          <c:w val="0.64241923479120755"/>
          <c:h val="8.3717191601049873E-2"/>
        </c:manualLayout>
      </c:layout>
      <c:overlay val="0"/>
      <c:txPr>
        <a:bodyPr/>
        <a:lstStyle/>
        <a:p>
          <a:pPr>
            <a:defRPr sz="1100">
              <a:solidFill>
                <a:srgbClr val="5A5A72"/>
              </a:solidFill>
              <a:latin typeface="Century Gothic" panose="020B0502020202020204" pitchFamily="34" charset="0"/>
            </a:defRPr>
          </a:pPr>
          <a:endParaRPr lang="es-EC"/>
        </a:p>
      </c:txPr>
    </c:legend>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7802386112155559E-2"/>
          <c:y val="0"/>
          <c:w val="0.97200588459043746"/>
          <c:h val="0.86786330343400031"/>
        </c:manualLayout>
      </c:layout>
      <c:barChart>
        <c:barDir val="col"/>
        <c:grouping val="clustered"/>
        <c:varyColors val="0"/>
        <c:ser>
          <c:idx val="0"/>
          <c:order val="0"/>
          <c:tx>
            <c:strRef>
              <c:f>'1.2.1_CI-PIB'!$B$9</c:f>
              <c:strCache>
                <c:ptCount val="1"/>
                <c:pt idx="0">
                  <c:v>Industrias características de la enseñanza</c:v>
                </c:pt>
              </c:strCache>
            </c:strRef>
          </c:tx>
          <c:spPr>
            <a:solidFill>
              <a:srgbClr val="FFC1CD"/>
            </a:solidFill>
            <a:ln>
              <a:solidFill>
                <a:srgbClr val="D64265"/>
              </a:solidFill>
            </a:ln>
          </c:spPr>
          <c:invertIfNegative val="0"/>
          <c:dLbls>
            <c:spPr>
              <a:noFill/>
              <a:ln>
                <a:noFill/>
              </a:ln>
              <a:effectLst/>
            </c:spPr>
            <c:txPr>
              <a:bodyPr/>
              <a:lstStyle/>
              <a:p>
                <a:pPr>
                  <a:defRPr sz="1100">
                    <a:solidFill>
                      <a:srgbClr val="5A5A72"/>
                    </a:solidFill>
                    <a:latin typeface="Century Gothic" panose="020B0502020202020204" pitchFamily="34" charset="0"/>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'1.2.1_CI-PIB'!$C$49:$T$49</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'1.2.1_CI-PIB'!$C$50:$T$50</c:f>
              <c:numCache>
                <c:formatCode>0.0%</c:formatCode>
                <c:ptCount val="18"/>
                <c:pt idx="0">
                  <c:v>1.1703187698499453E-2</c:v>
                </c:pt>
                <c:pt idx="1">
                  <c:v>1.0880685720133853E-2</c:v>
                </c:pt>
                <c:pt idx="2">
                  <c:v>1.1911827518458953E-2</c:v>
                </c:pt>
                <c:pt idx="3">
                  <c:v>1.2129183819831786E-2</c:v>
                </c:pt>
                <c:pt idx="4">
                  <c:v>1.1885034061847424E-2</c:v>
                </c:pt>
                <c:pt idx="5">
                  <c:v>1.1484908550775462E-2</c:v>
                </c:pt>
                <c:pt idx="6">
                  <c:v>1.1544010933262315E-2</c:v>
                </c:pt>
                <c:pt idx="7">
                  <c:v>1.1952476390203316E-2</c:v>
                </c:pt>
                <c:pt idx="8">
                  <c:v>1.3249695178126146E-2</c:v>
                </c:pt>
                <c:pt idx="9">
                  <c:v>1.1760060937370439E-2</c:v>
                </c:pt>
                <c:pt idx="10">
                  <c:v>1.1686717562448863E-2</c:v>
                </c:pt>
                <c:pt idx="11">
                  <c:v>1.191125210077161E-2</c:v>
                </c:pt>
                <c:pt idx="12">
                  <c:v>1.1280753166734865E-2</c:v>
                </c:pt>
                <c:pt idx="13">
                  <c:v>8.3748504531970282E-3</c:v>
                </c:pt>
                <c:pt idx="14">
                  <c:v>9.3085428224537938E-3</c:v>
                </c:pt>
                <c:pt idx="15">
                  <c:v>1.0415495507091652E-2</c:v>
                </c:pt>
                <c:pt idx="16">
                  <c:v>1.0433674835370315E-2</c:v>
                </c:pt>
                <c:pt idx="17">
                  <c:v>1.0268971038652748E-2</c:v>
                </c:pt>
              </c:numCache>
            </c:numRef>
          </c:val>
          <c:extLst xmlns:c16r2="http://schemas.microsoft.com/office/drawing/2015/06/chart">
            <c:ext xmlns:c16="http://schemas.microsoft.com/office/drawing/2014/chart" uri="{C3380CC4-5D6E-409C-BE32-E72D297353CC}">
              <c16:uniqueId val="{00000000-5A75-4E31-A780-97387F507509}"/>
            </c:ext>
          </c:extLst>
        </c:ser>
        <c:ser>
          <c:idx val="1"/>
          <c:order val="1"/>
          <c:tx>
            <c:strRef>
              <c:f>'1.2.1_CI-PIB'!$B$10</c:f>
              <c:strCache>
                <c:ptCount val="1"/>
                <c:pt idx="0">
                  <c:v>Industrias conexas de la enseñanza</c:v>
                </c:pt>
              </c:strCache>
            </c:strRef>
          </c:tx>
          <c:spPr>
            <a:solidFill>
              <a:srgbClr val="BFBFBF"/>
            </a:solidFill>
            <a:ln>
              <a:solidFill>
                <a:srgbClr val="6E6E7C"/>
              </a:solidFill>
            </a:ln>
          </c:spPr>
          <c:invertIfNegative val="0"/>
          <c:dLbls>
            <c:spPr>
              <a:noFill/>
              <a:ln>
                <a:noFill/>
              </a:ln>
              <a:effectLst/>
            </c:spPr>
            <c:txPr>
              <a:bodyPr/>
              <a:lstStyle/>
              <a:p>
                <a:pPr>
                  <a:defRPr sz="1100">
                    <a:solidFill>
                      <a:srgbClr val="5A5A72"/>
                    </a:solidFill>
                    <a:latin typeface="Century Gothic" panose="020B0502020202020204" pitchFamily="34" charset="0"/>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'1.2.1_CI-PIB'!$C$49:$T$49</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'1.2.1_CI-PIB'!$C$51:$T$51</c:f>
              <c:numCache>
                <c:formatCode>0.0%</c:formatCode>
                <c:ptCount val="18"/>
                <c:pt idx="0">
                  <c:v>9.6008069988454646E-3</c:v>
                </c:pt>
                <c:pt idx="1">
                  <c:v>8.8622831000117648E-3</c:v>
                </c:pt>
                <c:pt idx="2">
                  <c:v>9.5595344116979879E-3</c:v>
                </c:pt>
                <c:pt idx="3">
                  <c:v>8.6578061869267212E-3</c:v>
                </c:pt>
                <c:pt idx="4">
                  <c:v>8.0956467642709275E-3</c:v>
                </c:pt>
                <c:pt idx="5">
                  <c:v>8.9138151757920357E-3</c:v>
                </c:pt>
                <c:pt idx="6">
                  <c:v>8.417429661372192E-3</c:v>
                </c:pt>
                <c:pt idx="7">
                  <c:v>9.4720492736977899E-3</c:v>
                </c:pt>
                <c:pt idx="8">
                  <c:v>9.0091964834540118E-3</c:v>
                </c:pt>
                <c:pt idx="9">
                  <c:v>8.0882913092540105E-3</c:v>
                </c:pt>
                <c:pt idx="10">
                  <c:v>8.5473580023125908E-3</c:v>
                </c:pt>
                <c:pt idx="11">
                  <c:v>7.8539743234026984E-3</c:v>
                </c:pt>
                <c:pt idx="12">
                  <c:v>7.9932651665029775E-3</c:v>
                </c:pt>
                <c:pt idx="13">
                  <c:v>6.0705484653478751E-3</c:v>
                </c:pt>
                <c:pt idx="14">
                  <c:v>6.1929532998201012E-3</c:v>
                </c:pt>
                <c:pt idx="15">
                  <c:v>7.0246798929998709E-3</c:v>
                </c:pt>
                <c:pt idx="16">
                  <c:v>7.1001559699469191E-3</c:v>
                </c:pt>
                <c:pt idx="17">
                  <c:v>6.9362947324768977E-3</c:v>
                </c:pt>
              </c:numCache>
            </c:numRef>
          </c:val>
          <c:extLst xmlns:c16r2="http://schemas.microsoft.com/office/drawing/2015/06/chart">
            <c:ext xmlns:c16="http://schemas.microsoft.com/office/drawing/2014/chart" uri="{C3380CC4-5D6E-409C-BE32-E72D297353CC}">
              <c16:uniqueId val="{00000001-5A75-4E31-A780-97387F507509}"/>
            </c:ext>
          </c:extLst>
        </c:ser>
        <c:dLbls>
          <c:showLegendKey val="0"/>
          <c:showVal val="0"/>
          <c:showCatName val="0"/>
          <c:showSerName val="0"/>
          <c:showPercent val="0"/>
          <c:showBubbleSize val="0"/>
        </c:dLbls>
        <c:gapWidth val="60"/>
        <c:axId val="1792035968"/>
        <c:axId val="1792029440"/>
      </c:barChart>
      <c:catAx>
        <c:axId val="1792035968"/>
        <c:scaling>
          <c:orientation val="minMax"/>
        </c:scaling>
        <c:delete val="0"/>
        <c:axPos val="b"/>
        <c:numFmt formatCode="General" sourceLinked="1"/>
        <c:majorTickMark val="out"/>
        <c:minorTickMark val="none"/>
        <c:tickLblPos val="nextTo"/>
        <c:txPr>
          <a:bodyPr/>
          <a:lstStyle/>
          <a:p>
            <a:pPr>
              <a:defRPr sz="1100">
                <a:solidFill>
                  <a:srgbClr val="5A5A72"/>
                </a:solidFill>
                <a:latin typeface="Century Gothic" panose="020B0502020202020204" pitchFamily="34" charset="0"/>
              </a:defRPr>
            </a:pPr>
            <a:endParaRPr lang="es-EC"/>
          </a:p>
        </c:txPr>
        <c:crossAx val="1792029440"/>
        <c:crosses val="autoZero"/>
        <c:auto val="1"/>
        <c:lblAlgn val="ctr"/>
        <c:lblOffset val="100"/>
        <c:noMultiLvlLbl val="0"/>
      </c:catAx>
      <c:valAx>
        <c:axId val="1792029440"/>
        <c:scaling>
          <c:orientation val="minMax"/>
        </c:scaling>
        <c:delete val="1"/>
        <c:axPos val="l"/>
        <c:numFmt formatCode="0.0%" sourceLinked="1"/>
        <c:majorTickMark val="out"/>
        <c:minorTickMark val="none"/>
        <c:tickLblPos val="none"/>
        <c:crossAx val="1792035968"/>
        <c:crosses val="autoZero"/>
        <c:crossBetween val="between"/>
      </c:valAx>
    </c:plotArea>
    <c:legend>
      <c:legendPos val="r"/>
      <c:layout>
        <c:manualLayout>
          <c:xMode val="edge"/>
          <c:yMode val="edge"/>
          <c:x val="8.7700867071627067E-2"/>
          <c:y val="0.94902716593245229"/>
          <c:w val="0.82761339812978008"/>
          <c:h val="4.6404560975178248E-2"/>
        </c:manualLayout>
      </c:layout>
      <c:overlay val="0"/>
      <c:txPr>
        <a:bodyPr/>
        <a:lstStyle/>
        <a:p>
          <a:pPr>
            <a:defRPr sz="1100">
              <a:solidFill>
                <a:srgbClr val="5A5A72"/>
              </a:solidFill>
              <a:latin typeface="Century Gothic" panose="020B0502020202020204" pitchFamily="34" charset="0"/>
            </a:defRPr>
          </a:pPr>
          <a:endParaRPr lang="es-EC"/>
        </a:p>
      </c:txPr>
    </c:legend>
    <c:plotVisOnly val="1"/>
    <c:dispBlanksAs val="gap"/>
    <c:showDLblsOverMax val="0"/>
  </c:chart>
  <c:spPr>
    <a:ln>
      <a:noFill/>
    </a:ln>
  </c:spPr>
  <c:txPr>
    <a:bodyPr/>
    <a:lstStyle/>
    <a:p>
      <a:pPr>
        <a:defRPr>
          <a:solidFill>
            <a:srgbClr val="595959"/>
          </a:solidFill>
        </a:defRPr>
      </a:pPr>
      <a:endParaRPr lang="es-EC"/>
    </a:p>
  </c:txPr>
  <c:printSettings>
    <c:headerFooter/>
    <c:pageMargins b="0.75000000000000011" l="0.70000000000000007" r="0.70000000000000007" t="0.75000000000000011"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2562457083517229E-2"/>
          <c:y val="4.37596553501561E-2"/>
          <c:w val="0.97487508583296556"/>
          <c:h val="0.80150089609660369"/>
        </c:manualLayout>
      </c:layout>
      <c:barChart>
        <c:barDir val="col"/>
        <c:grouping val="percentStacked"/>
        <c:varyColors val="0"/>
        <c:ser>
          <c:idx val="0"/>
          <c:order val="0"/>
          <c:tx>
            <c:strRef>
              <c:f>'1.2.1_CI-PIB'!$B$9</c:f>
              <c:strCache>
                <c:ptCount val="1"/>
                <c:pt idx="0">
                  <c:v>Industrias características de la enseñanza</c:v>
                </c:pt>
              </c:strCache>
            </c:strRef>
          </c:tx>
          <c:spPr>
            <a:solidFill>
              <a:srgbClr val="FFC1CD"/>
            </a:solidFill>
            <a:ln>
              <a:solidFill>
                <a:srgbClr val="D64265"/>
              </a:solidFill>
            </a:ln>
          </c:spPr>
          <c:invertIfNegative val="0"/>
          <c:dLbls>
            <c:spPr>
              <a:noFill/>
              <a:ln>
                <a:noFill/>
              </a:ln>
              <a:effectLst/>
            </c:sp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'1.2.1_CI-PIB'!$C$80:$T$80</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'1.2.1_CI-PIB'!$C$81:$T$81</c:f>
              <c:numCache>
                <c:formatCode>0.0%</c:formatCode>
                <c:ptCount val="18"/>
                <c:pt idx="0">
                  <c:v>0.54934240572065118</c:v>
                </c:pt>
                <c:pt idx="1">
                  <c:v>0.55111699862643049</c:v>
                </c:pt>
                <c:pt idx="2">
                  <c:v>0.55477745460238193</c:v>
                </c:pt>
                <c:pt idx="3">
                  <c:v>0.5834988045834536</c:v>
                </c:pt>
                <c:pt idx="4">
                  <c:v>0.59482628070969146</c:v>
                </c:pt>
                <c:pt idx="5">
                  <c:v>0.56302093722743074</c:v>
                </c:pt>
                <c:pt idx="6">
                  <c:v>0.57831552179481793</c:v>
                </c:pt>
                <c:pt idx="7">
                  <c:v>0.55788756202628276</c:v>
                </c:pt>
                <c:pt idx="8">
                  <c:v>0.59525403957986434</c:v>
                </c:pt>
                <c:pt idx="9">
                  <c:v>0.59249557803320618</c:v>
                </c:pt>
                <c:pt idx="10">
                  <c:v>0.57757605604685014</c:v>
                </c:pt>
                <c:pt idx="11">
                  <c:v>0.6026367644442101</c:v>
                </c:pt>
                <c:pt idx="12">
                  <c:v>0.58528289076499029</c:v>
                </c:pt>
                <c:pt idx="13">
                  <c:v>0.5797590291844037</c:v>
                </c:pt>
                <c:pt idx="14">
                  <c:v>0.6004931878206563</c:v>
                </c:pt>
                <c:pt idx="15">
                  <c:v>0.59721277270164341</c:v>
                </c:pt>
                <c:pt idx="16">
                  <c:v>0.59505962793973366</c:v>
                </c:pt>
                <c:pt idx="17">
                  <c:v>0.59685047445672312</c:v>
                </c:pt>
              </c:numCache>
            </c:numRef>
          </c:val>
          <c:extLst xmlns:c16r2="http://schemas.microsoft.com/office/drawing/2015/06/chart">
            <c:ext xmlns:c16="http://schemas.microsoft.com/office/drawing/2014/chart" uri="{C3380CC4-5D6E-409C-BE32-E72D297353CC}">
              <c16:uniqueId val="{00000000-AC2E-423C-BBE5-6F5F7105B5F8}"/>
            </c:ext>
          </c:extLst>
        </c:ser>
        <c:ser>
          <c:idx val="1"/>
          <c:order val="1"/>
          <c:tx>
            <c:strRef>
              <c:f>'1.2.1_CI-PIB'!$B$10</c:f>
              <c:strCache>
                <c:ptCount val="1"/>
                <c:pt idx="0">
                  <c:v>Industrias conexas de la enseñanza</c:v>
                </c:pt>
              </c:strCache>
            </c:strRef>
          </c:tx>
          <c:spPr>
            <a:solidFill>
              <a:srgbClr val="BFBFBF"/>
            </a:solidFill>
            <a:ln>
              <a:solidFill>
                <a:srgbClr val="6E6E7C"/>
              </a:solidFill>
            </a:ln>
          </c:spPr>
          <c:invertIfNegative val="0"/>
          <c:dLbls>
            <c:numFmt formatCode="0.0%" sourceLinked="0"/>
            <c:spPr>
              <a:noFill/>
              <a:ln>
                <a:noFill/>
              </a:ln>
              <a:effectLst/>
            </c:sp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'1.2.1_CI-PIB'!$C$80:$T$80</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'1.2.1_CI-PIB'!$C$82:$T$82</c:f>
              <c:numCache>
                <c:formatCode>0.0%</c:formatCode>
                <c:ptCount val="18"/>
                <c:pt idx="0">
                  <c:v>0.45065759427934882</c:v>
                </c:pt>
                <c:pt idx="1">
                  <c:v>0.44888300137356946</c:v>
                </c:pt>
                <c:pt idx="2">
                  <c:v>0.44522254539761813</c:v>
                </c:pt>
                <c:pt idx="3">
                  <c:v>0.4165011954165464</c:v>
                </c:pt>
                <c:pt idx="4">
                  <c:v>0.40517371929030854</c:v>
                </c:pt>
                <c:pt idx="5">
                  <c:v>0.4369790627725692</c:v>
                </c:pt>
                <c:pt idx="6">
                  <c:v>0.42168447820518207</c:v>
                </c:pt>
                <c:pt idx="7">
                  <c:v>0.44211243797371719</c:v>
                </c:pt>
                <c:pt idx="8">
                  <c:v>0.40474596042013572</c:v>
                </c:pt>
                <c:pt idx="9">
                  <c:v>0.40750442196679387</c:v>
                </c:pt>
                <c:pt idx="10">
                  <c:v>0.42242394395314986</c:v>
                </c:pt>
                <c:pt idx="11">
                  <c:v>0.3973632355557899</c:v>
                </c:pt>
                <c:pt idx="12">
                  <c:v>0.41471710923500965</c:v>
                </c:pt>
                <c:pt idx="13">
                  <c:v>0.4202409708155963</c:v>
                </c:pt>
                <c:pt idx="14">
                  <c:v>0.39950681217934364</c:v>
                </c:pt>
                <c:pt idx="15">
                  <c:v>0.40278722729835653</c:v>
                </c:pt>
                <c:pt idx="16">
                  <c:v>0.40494037206026628</c:v>
                </c:pt>
                <c:pt idx="17">
                  <c:v>0.40314952554327682</c:v>
                </c:pt>
              </c:numCache>
            </c:numRef>
          </c:val>
          <c:extLst xmlns:c16r2="http://schemas.microsoft.com/office/drawing/2015/06/chart">
            <c:ext xmlns:c16="http://schemas.microsoft.com/office/drawing/2014/chart" uri="{C3380CC4-5D6E-409C-BE32-E72D297353CC}">
              <c16:uniqueId val="{00000001-AC2E-423C-BBE5-6F5F7105B5F8}"/>
            </c:ext>
          </c:extLst>
        </c:ser>
        <c:dLbls>
          <c:showLegendKey val="0"/>
          <c:showVal val="0"/>
          <c:showCatName val="0"/>
          <c:showSerName val="0"/>
          <c:showPercent val="0"/>
          <c:showBubbleSize val="0"/>
        </c:dLbls>
        <c:gapWidth val="150"/>
        <c:overlap val="100"/>
        <c:axId val="1792038144"/>
        <c:axId val="1792031072"/>
      </c:barChart>
      <c:catAx>
        <c:axId val="1792038144"/>
        <c:scaling>
          <c:orientation val="minMax"/>
        </c:scaling>
        <c:delete val="0"/>
        <c:axPos val="b"/>
        <c:numFmt formatCode="General" sourceLinked="1"/>
        <c:majorTickMark val="out"/>
        <c:minorTickMark val="none"/>
        <c:tickLblPos val="nextTo"/>
        <c:crossAx val="1792031072"/>
        <c:crosses val="autoZero"/>
        <c:auto val="1"/>
        <c:lblAlgn val="ctr"/>
        <c:lblOffset val="100"/>
        <c:noMultiLvlLbl val="0"/>
      </c:catAx>
      <c:valAx>
        <c:axId val="1792031072"/>
        <c:scaling>
          <c:orientation val="minMax"/>
        </c:scaling>
        <c:delete val="1"/>
        <c:axPos val="l"/>
        <c:numFmt formatCode="0%" sourceLinked="1"/>
        <c:majorTickMark val="out"/>
        <c:minorTickMark val="none"/>
        <c:tickLblPos val="nextTo"/>
        <c:crossAx val="1792038144"/>
        <c:crosses val="autoZero"/>
        <c:crossBetween val="between"/>
      </c:valAx>
    </c:plotArea>
    <c:legend>
      <c:legendPos val="b"/>
      <c:layout>
        <c:manualLayout>
          <c:xMode val="edge"/>
          <c:yMode val="edge"/>
          <c:x val="9.5920994302429563E-2"/>
          <c:y val="0.92312331164400574"/>
          <c:w val="0.80815795919903399"/>
          <c:h val="5.8407028166231792E-2"/>
        </c:manualLayout>
      </c:layout>
      <c:overlay val="0"/>
    </c:legend>
    <c:plotVisOnly val="1"/>
    <c:dispBlanksAs val="gap"/>
    <c:showDLblsOverMax val="0"/>
  </c:chart>
  <c:spPr>
    <a:ln>
      <a:solidFill>
        <a:schemeClr val="bg1"/>
      </a:solidFill>
    </a:ln>
  </c:spPr>
  <c:txPr>
    <a:bodyPr/>
    <a:lstStyle/>
    <a:p>
      <a:pPr>
        <a:defRPr sz="1100">
          <a:solidFill>
            <a:srgbClr val="5A5A72"/>
          </a:solidFill>
          <a:latin typeface="Century Gothic" panose="020B0502020202020204" pitchFamily="34" charset="0"/>
        </a:defRPr>
      </a:pPr>
      <a:endParaRPr lang="es-EC"/>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209936946328284"/>
          <c:y val="1.4246962497167438E-2"/>
          <c:w val="0.65447638571805744"/>
          <c:h val="0.95961152858270404"/>
        </c:manualLayout>
      </c:layout>
      <c:barChart>
        <c:barDir val="bar"/>
        <c:grouping val="clustered"/>
        <c:varyColors val="0"/>
        <c:ser>
          <c:idx val="0"/>
          <c:order val="0"/>
          <c:tx>
            <c:strRef>
              <c:f>'1.2.2_CI-CARACT'!$H$25</c:f>
              <c:strCache>
                <c:ptCount val="1"/>
                <c:pt idx="0">
                  <c:v>2023</c:v>
                </c:pt>
              </c:strCache>
            </c:strRef>
          </c:tx>
          <c:spPr>
            <a:solidFill>
              <a:srgbClr val="BFBFBF"/>
            </a:solidFill>
            <a:ln>
              <a:solidFill>
                <a:srgbClr val="6E6E7C"/>
              </a:solidFill>
            </a:ln>
          </c:spPr>
          <c:invertIfNegative val="0"/>
          <c:dLbls>
            <c:spPr>
              <a:noFill/>
              <a:ln>
                <a:noFill/>
              </a:ln>
              <a:effectLst/>
            </c:spPr>
            <c:txPr>
              <a:bodyPr wrap="square" lIns="38100" tIns="19050" rIns="38100" bIns="19050" anchor="ctr">
                <a:spAutoFit/>
              </a:bodyPr>
              <a:lstStyle/>
              <a:p>
                <a:pPr>
                  <a:defRPr sz="1100">
                    <a:solidFill>
                      <a:srgbClr val="5A5A72"/>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'1.2.2_CI-CARACT'!$E$26:$E$34</c:f>
              <c:strCache>
                <c:ptCount val="9"/>
                <c:pt idx="0">
                  <c:v>Regulación y administración</c:v>
                </c:pt>
                <c:pt idx="1">
                  <c:v>Enseñanza de desarrollo infantil</c:v>
                </c:pt>
                <c:pt idx="2">
                  <c:v>Enseñanza preprimaria</c:v>
                </c:pt>
                <c:pt idx="3">
                  <c:v>Enseñanza primaria</c:v>
                </c:pt>
                <c:pt idx="4">
                  <c:v>Enseñanza secundaria baja</c:v>
                </c:pt>
                <c:pt idx="5">
                  <c:v>Enseñanza secundaria alta</c:v>
                </c:pt>
                <c:pt idx="6">
                  <c:v>Enseñanza superior de ciclo corto</c:v>
                </c:pt>
                <c:pt idx="7">
                  <c:v>Enseñanza superior</c:v>
                </c:pt>
                <c:pt idx="8">
                  <c:v>Otros tipos de enseñanza</c:v>
                </c:pt>
              </c:strCache>
            </c:strRef>
          </c:cat>
          <c:val>
            <c:numRef>
              <c:f>'1.2.2_CI-CARACT'!$H$26:$H$34</c:f>
              <c:numCache>
                <c:formatCode>0.0%</c:formatCode>
                <c:ptCount val="9"/>
                <c:pt idx="0">
                  <c:v>3.6945148333595725E-2</c:v>
                </c:pt>
                <c:pt idx="1">
                  <c:v>2.7653284114274503E-2</c:v>
                </c:pt>
                <c:pt idx="2">
                  <c:v>6.7505057321585529E-2</c:v>
                </c:pt>
                <c:pt idx="3">
                  <c:v>0.20691466595570127</c:v>
                </c:pt>
                <c:pt idx="4">
                  <c:v>0.10039248138264838</c:v>
                </c:pt>
                <c:pt idx="5">
                  <c:v>6.6396679137569428E-2</c:v>
                </c:pt>
                <c:pt idx="6">
                  <c:v>4.2399223423250941E-2</c:v>
                </c:pt>
                <c:pt idx="7">
                  <c:v>0.36264298751037372</c:v>
                </c:pt>
                <c:pt idx="8">
                  <c:v>8.9150472821000484E-2</c:v>
                </c:pt>
              </c:numCache>
            </c:numRef>
          </c:val>
          <c:extLst xmlns:c16r2="http://schemas.microsoft.com/office/drawing/2015/06/chart">
            <c:ext xmlns:c16="http://schemas.microsoft.com/office/drawing/2014/chart" uri="{C3380CC4-5D6E-409C-BE32-E72D297353CC}">
              <c16:uniqueId val="{00000000-D07B-4F5B-93B9-AD558445187D}"/>
            </c:ext>
          </c:extLst>
        </c:ser>
        <c:ser>
          <c:idx val="1"/>
          <c:order val="1"/>
          <c:tx>
            <c:strRef>
              <c:f>'1.2.2_CI-CARACT'!$I$25</c:f>
              <c:strCache>
                <c:ptCount val="1"/>
                <c:pt idx="0">
                  <c:v>2024</c:v>
                </c:pt>
              </c:strCache>
            </c:strRef>
          </c:tx>
          <c:spPr>
            <a:solidFill>
              <a:srgbClr val="FFC1CD"/>
            </a:solidFill>
            <a:ln>
              <a:solidFill>
                <a:srgbClr val="D64265"/>
              </a:solidFill>
            </a:ln>
          </c:spPr>
          <c:invertIfNegative val="0"/>
          <c:dLbls>
            <c:numFmt formatCode="0.0%" sourceLinked="0"/>
            <c:spPr>
              <a:noFill/>
              <a:ln>
                <a:noFill/>
              </a:ln>
              <a:effectLst/>
            </c:spPr>
            <c:txPr>
              <a:bodyPr wrap="square" lIns="38100" tIns="19050" rIns="38100" bIns="19050" anchor="ctr">
                <a:spAutoFit/>
              </a:bodyPr>
              <a:lstStyle/>
              <a:p>
                <a:pPr>
                  <a:defRPr sz="1100">
                    <a:solidFill>
                      <a:srgbClr val="5A5A72"/>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'1.2.2_CI-CARACT'!$E$26:$E$34</c:f>
              <c:strCache>
                <c:ptCount val="9"/>
                <c:pt idx="0">
                  <c:v>Regulación y administración</c:v>
                </c:pt>
                <c:pt idx="1">
                  <c:v>Enseñanza de desarrollo infantil</c:v>
                </c:pt>
                <c:pt idx="2">
                  <c:v>Enseñanza preprimaria</c:v>
                </c:pt>
                <c:pt idx="3">
                  <c:v>Enseñanza primaria</c:v>
                </c:pt>
                <c:pt idx="4">
                  <c:v>Enseñanza secundaria baja</c:v>
                </c:pt>
                <c:pt idx="5">
                  <c:v>Enseñanza secundaria alta</c:v>
                </c:pt>
                <c:pt idx="6">
                  <c:v>Enseñanza superior de ciclo corto</c:v>
                </c:pt>
                <c:pt idx="7">
                  <c:v>Enseñanza superior</c:v>
                </c:pt>
                <c:pt idx="8">
                  <c:v>Otros tipos de enseñanza</c:v>
                </c:pt>
              </c:strCache>
            </c:strRef>
          </c:cat>
          <c:val>
            <c:numRef>
              <c:f>'1.2.2_CI-CARACT'!$I$26:$I$34</c:f>
              <c:numCache>
                <c:formatCode>0.0%</c:formatCode>
                <c:ptCount val="9"/>
                <c:pt idx="0">
                  <c:v>4.1111618806603169E-2</c:v>
                </c:pt>
                <c:pt idx="1">
                  <c:v>2.7034394416911727E-2</c:v>
                </c:pt>
                <c:pt idx="2">
                  <c:v>6.3819666561222219E-2</c:v>
                </c:pt>
                <c:pt idx="3">
                  <c:v>0.19542683522157003</c:v>
                </c:pt>
                <c:pt idx="4">
                  <c:v>9.9871513987010802E-2</c:v>
                </c:pt>
                <c:pt idx="5">
                  <c:v>6.6157409034636544E-2</c:v>
                </c:pt>
                <c:pt idx="6">
                  <c:v>4.3598545647682764E-2</c:v>
                </c:pt>
                <c:pt idx="7">
                  <c:v>0.38102702892692702</c:v>
                </c:pt>
                <c:pt idx="8">
                  <c:v>8.1952987397435742E-2</c:v>
                </c:pt>
              </c:numCache>
            </c:numRef>
          </c:val>
          <c:extLst xmlns:c16r2="http://schemas.microsoft.com/office/drawing/2015/06/chart">
            <c:ext xmlns:c16="http://schemas.microsoft.com/office/drawing/2014/chart" uri="{C3380CC4-5D6E-409C-BE32-E72D297353CC}">
              <c16:uniqueId val="{00000001-D07B-4F5B-93B9-AD558445187D}"/>
            </c:ext>
          </c:extLst>
        </c:ser>
        <c:dLbls>
          <c:showLegendKey val="0"/>
          <c:showVal val="0"/>
          <c:showCatName val="0"/>
          <c:showSerName val="0"/>
          <c:showPercent val="0"/>
          <c:showBubbleSize val="0"/>
        </c:dLbls>
        <c:gapWidth val="25"/>
        <c:axId val="1792038688"/>
        <c:axId val="1792025632"/>
      </c:barChart>
      <c:catAx>
        <c:axId val="1792038688"/>
        <c:scaling>
          <c:orientation val="maxMin"/>
        </c:scaling>
        <c:delete val="0"/>
        <c:axPos val="l"/>
        <c:numFmt formatCode="General" sourceLinked="1"/>
        <c:majorTickMark val="out"/>
        <c:minorTickMark val="none"/>
        <c:tickLblPos val="nextTo"/>
        <c:txPr>
          <a:bodyPr/>
          <a:lstStyle/>
          <a:p>
            <a:pPr>
              <a:defRPr sz="1100">
                <a:solidFill>
                  <a:srgbClr val="5A5A72"/>
                </a:solidFill>
                <a:latin typeface="Century Gothic" panose="020B0502020202020204" pitchFamily="34" charset="0"/>
              </a:defRPr>
            </a:pPr>
            <a:endParaRPr lang="es-EC"/>
          </a:p>
        </c:txPr>
        <c:crossAx val="1792025632"/>
        <c:crosses val="autoZero"/>
        <c:auto val="1"/>
        <c:lblAlgn val="ctr"/>
        <c:lblOffset val="100"/>
        <c:noMultiLvlLbl val="0"/>
      </c:catAx>
      <c:valAx>
        <c:axId val="1792025632"/>
        <c:scaling>
          <c:orientation val="minMax"/>
        </c:scaling>
        <c:delete val="1"/>
        <c:axPos val="t"/>
        <c:numFmt formatCode="0.0%" sourceLinked="1"/>
        <c:majorTickMark val="out"/>
        <c:minorTickMark val="none"/>
        <c:tickLblPos val="nextTo"/>
        <c:crossAx val="1792038688"/>
        <c:crosses val="autoZero"/>
        <c:crossBetween val="between"/>
      </c:valAx>
      <c:spPr>
        <a:ln>
          <a:noFill/>
        </a:ln>
      </c:spPr>
    </c:plotArea>
    <c:legend>
      <c:legendPos val="r"/>
      <c:layout>
        <c:manualLayout>
          <c:xMode val="edge"/>
          <c:yMode val="edge"/>
          <c:x val="0.89483197833635353"/>
          <c:y val="0.39408101447014421"/>
          <c:w val="5.3997448709980606E-2"/>
          <c:h val="0.18031859548960902"/>
        </c:manualLayout>
      </c:layout>
      <c:overlay val="0"/>
      <c:txPr>
        <a:bodyPr/>
        <a:lstStyle/>
        <a:p>
          <a:pPr>
            <a:defRPr sz="1100">
              <a:solidFill>
                <a:srgbClr val="5A5A72"/>
              </a:solidFill>
              <a:latin typeface="Century Gothic" panose="020B0502020202020204" pitchFamily="34" charset="0"/>
            </a:defRPr>
          </a:pPr>
          <a:endParaRPr lang="es-EC"/>
        </a:p>
      </c:txPr>
    </c:legend>
    <c:plotVisOnly val="1"/>
    <c:dispBlanksAs val="gap"/>
    <c:showDLblsOverMax val="0"/>
  </c:chart>
  <c:spPr>
    <a:ln>
      <a:solidFill>
        <a:schemeClr val="bg1"/>
      </a:solidFill>
    </a:ln>
  </c:spPr>
  <c:txPr>
    <a:bodyPr/>
    <a:lstStyle/>
    <a:p>
      <a:pPr>
        <a:defRPr sz="1200"/>
      </a:pPr>
      <a:endParaRPr lang="es-EC"/>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554670722977831E-2"/>
          <c:y val="5.2774890587226495E-2"/>
          <c:w val="0.87615336435218338"/>
          <c:h val="0.69980196596778987"/>
        </c:manualLayout>
      </c:layout>
      <c:bar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extLst xmlns:c16r2="http://schemas.microsoft.com/office/drawing/2015/06/chart">
            <c:ext xmlns:c16="http://schemas.microsoft.com/office/drawing/2014/chart" uri="{C3380CC4-5D6E-409C-BE32-E72D297353CC}">
              <c16:uniqueId val="{00000000-1F12-4BF1-8ED9-6528B60F3DF5}"/>
            </c:ext>
          </c:extLst>
        </c:ser>
        <c:ser>
          <c:idx val="1"/>
          <c:order val="1"/>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extLst xmlns:c16r2="http://schemas.microsoft.com/office/drawing/2015/06/chart">
            <c:ext xmlns:c16="http://schemas.microsoft.com/office/drawing/2014/chart" uri="{C3380CC4-5D6E-409C-BE32-E72D297353CC}">
              <c16:uniqueId val="{00000001-1F12-4BF1-8ED9-6528B60F3DF5}"/>
            </c:ext>
          </c:extLst>
        </c:ser>
        <c:dLbls>
          <c:showLegendKey val="0"/>
          <c:showVal val="0"/>
          <c:showCatName val="0"/>
          <c:showSerName val="0"/>
          <c:showPercent val="0"/>
          <c:showBubbleSize val="0"/>
        </c:dLbls>
        <c:gapWidth val="150"/>
        <c:overlap val="100"/>
        <c:axId val="1792031616"/>
        <c:axId val="1976672064"/>
      </c:barChart>
      <c:catAx>
        <c:axId val="1792031616"/>
        <c:scaling>
          <c:orientation val="minMax"/>
        </c:scaling>
        <c:delete val="0"/>
        <c:axPos val="b"/>
        <c:numFmt formatCode="General" sourceLinked="1"/>
        <c:majorTickMark val="out"/>
        <c:minorTickMark val="none"/>
        <c:tickLblPos val="nextTo"/>
        <c:crossAx val="1976672064"/>
        <c:crosses val="autoZero"/>
        <c:auto val="1"/>
        <c:lblAlgn val="ctr"/>
        <c:lblOffset val="100"/>
        <c:noMultiLvlLbl val="0"/>
      </c:catAx>
      <c:valAx>
        <c:axId val="1976672064"/>
        <c:scaling>
          <c:orientation val="minMax"/>
        </c:scaling>
        <c:delete val="0"/>
        <c:axPos val="l"/>
        <c:numFmt formatCode="General" sourceLinked="1"/>
        <c:majorTickMark val="out"/>
        <c:minorTickMark val="none"/>
        <c:tickLblPos val="nextTo"/>
        <c:crossAx val="1792031616"/>
        <c:crosses val="autoZero"/>
        <c:crossBetween val="between"/>
      </c:valAx>
    </c:plotArea>
    <c:legend>
      <c:legendPos val="r"/>
      <c:layout>
        <c:manualLayout>
          <c:xMode val="edge"/>
          <c:yMode val="edge"/>
          <c:x val="7.445045931758533E-2"/>
          <c:y val="0.82719724766006564"/>
          <c:w val="0.88388287401574794"/>
          <c:h val="0.15843920287839905"/>
        </c:manualLayout>
      </c:layout>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978239731889632"/>
          <c:y val="1.0128759598614894E-3"/>
          <c:w val="0.75493539682539679"/>
          <c:h val="0.99235793915218873"/>
        </c:manualLayout>
      </c:layout>
      <c:barChart>
        <c:barDir val="bar"/>
        <c:grouping val="clustered"/>
        <c:varyColors val="0"/>
        <c:ser>
          <c:idx val="0"/>
          <c:order val="0"/>
          <c:tx>
            <c:strRef>
              <c:f>'1.2.3_CI-CONEX'!$H$23</c:f>
              <c:strCache>
                <c:ptCount val="1"/>
                <c:pt idx="0">
                  <c:v>2023</c:v>
                </c:pt>
              </c:strCache>
            </c:strRef>
          </c:tx>
          <c:spPr>
            <a:solidFill>
              <a:srgbClr val="BFBFBF"/>
            </a:solidFill>
            <a:ln>
              <a:solidFill>
                <a:srgbClr val="6E6E7C"/>
              </a:solidFill>
            </a:ln>
          </c:spPr>
          <c:invertIfNegative val="0"/>
          <c:dLbls>
            <c:spPr>
              <a:noFill/>
              <a:ln>
                <a:noFill/>
              </a:ln>
              <a:effectLst/>
            </c:spPr>
            <c:txPr>
              <a:bodyPr wrap="square" lIns="38100" tIns="19050" rIns="38100" bIns="19050" anchor="ctr">
                <a:spAutoFit/>
              </a:bodyPr>
              <a:lstStyle/>
              <a:p>
                <a:pPr>
                  <a:defRPr sz="1100">
                    <a:solidFill>
                      <a:srgbClr val="5A5A72"/>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'1.2.3_CI-CONEX'!$E$24:$E$29</c:f>
              <c:strCache>
                <c:ptCount val="6"/>
                <c:pt idx="0">
                  <c:v>Prendas de vestir</c:v>
                </c:pt>
                <c:pt idx="1">
                  <c:v>Productos de papel</c:v>
                </c:pt>
                <c:pt idx="2">
                  <c:v>Muebles</c:v>
                </c:pt>
                <c:pt idx="3">
                  <c:v>Construcción</c:v>
                </c:pt>
                <c:pt idx="4">
                  <c:v>Transporte estudiantil</c:v>
                </c:pt>
                <c:pt idx="5">
                  <c:v>Comercio</c:v>
                </c:pt>
              </c:strCache>
            </c:strRef>
          </c:cat>
          <c:val>
            <c:numRef>
              <c:f>'1.2.3_CI-CONEX'!$H$24:$H$29</c:f>
              <c:numCache>
                <c:formatCode>0.0%</c:formatCode>
                <c:ptCount val="6"/>
                <c:pt idx="0">
                  <c:v>0.1578572898392514</c:v>
                </c:pt>
                <c:pt idx="1">
                  <c:v>0.4327679753721097</c:v>
                </c:pt>
                <c:pt idx="2">
                  <c:v>1.3498604334294778E-2</c:v>
                </c:pt>
                <c:pt idx="3">
                  <c:v>0.11176835088233276</c:v>
                </c:pt>
                <c:pt idx="4">
                  <c:v>0.22168007691565436</c:v>
                </c:pt>
                <c:pt idx="5">
                  <c:v>6.2427702656356991E-2</c:v>
                </c:pt>
              </c:numCache>
            </c:numRef>
          </c:val>
          <c:extLst xmlns:c16r2="http://schemas.microsoft.com/office/drawing/2015/06/chart">
            <c:ext xmlns:c16="http://schemas.microsoft.com/office/drawing/2014/chart" uri="{C3380CC4-5D6E-409C-BE32-E72D297353CC}">
              <c16:uniqueId val="{00000000-2884-4ACE-A96C-AB81DB3A20C3}"/>
            </c:ext>
          </c:extLst>
        </c:ser>
        <c:ser>
          <c:idx val="1"/>
          <c:order val="1"/>
          <c:tx>
            <c:strRef>
              <c:f>'1.2.3_CI-CONEX'!$I$23</c:f>
              <c:strCache>
                <c:ptCount val="1"/>
                <c:pt idx="0">
                  <c:v>2024</c:v>
                </c:pt>
              </c:strCache>
            </c:strRef>
          </c:tx>
          <c:spPr>
            <a:solidFill>
              <a:srgbClr val="FFC1CD"/>
            </a:solidFill>
            <a:ln>
              <a:solidFill>
                <a:srgbClr val="D64265"/>
              </a:solidFill>
            </a:ln>
          </c:spPr>
          <c:invertIfNegative val="0"/>
          <c:dLbls>
            <c:numFmt formatCode="0.0%" sourceLinked="0"/>
            <c:spPr>
              <a:noFill/>
              <a:ln>
                <a:noFill/>
              </a:ln>
              <a:effectLst/>
            </c:spPr>
            <c:txPr>
              <a:bodyPr wrap="square" lIns="38100" tIns="19050" rIns="38100" bIns="19050" anchor="ctr">
                <a:spAutoFit/>
              </a:bodyPr>
              <a:lstStyle/>
              <a:p>
                <a:pPr>
                  <a:defRPr sz="1100">
                    <a:solidFill>
                      <a:srgbClr val="5A5A72"/>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'1.2.3_CI-CONEX'!$E$24:$E$29</c:f>
              <c:strCache>
                <c:ptCount val="6"/>
                <c:pt idx="0">
                  <c:v>Prendas de vestir</c:v>
                </c:pt>
                <c:pt idx="1">
                  <c:v>Productos de papel</c:v>
                </c:pt>
                <c:pt idx="2">
                  <c:v>Muebles</c:v>
                </c:pt>
                <c:pt idx="3">
                  <c:v>Construcción</c:v>
                </c:pt>
                <c:pt idx="4">
                  <c:v>Transporte estudiantil</c:v>
                </c:pt>
                <c:pt idx="5">
                  <c:v>Comercio</c:v>
                </c:pt>
              </c:strCache>
            </c:strRef>
          </c:cat>
          <c:val>
            <c:numRef>
              <c:f>'1.2.3_CI-CONEX'!$I$24:$I$29</c:f>
              <c:numCache>
                <c:formatCode>0.0%</c:formatCode>
                <c:ptCount val="6"/>
                <c:pt idx="0">
                  <c:v>0.15603210027868036</c:v>
                </c:pt>
                <c:pt idx="1">
                  <c:v>0.43093236508285249</c:v>
                </c:pt>
                <c:pt idx="2">
                  <c:v>1.3086414042715572E-2</c:v>
                </c:pt>
                <c:pt idx="3">
                  <c:v>0.11526035222423942</c:v>
                </c:pt>
                <c:pt idx="4">
                  <c:v>0.22571838249748494</c:v>
                </c:pt>
                <c:pt idx="5">
                  <c:v>5.8970385874027219E-2</c:v>
                </c:pt>
              </c:numCache>
            </c:numRef>
          </c:val>
          <c:extLst xmlns:c16r2="http://schemas.microsoft.com/office/drawing/2015/06/chart">
            <c:ext xmlns:c16="http://schemas.microsoft.com/office/drawing/2014/chart" uri="{C3380CC4-5D6E-409C-BE32-E72D297353CC}">
              <c16:uniqueId val="{00000001-2884-4ACE-A96C-AB81DB3A20C3}"/>
            </c:ext>
          </c:extLst>
        </c:ser>
        <c:dLbls>
          <c:showLegendKey val="0"/>
          <c:showVal val="0"/>
          <c:showCatName val="0"/>
          <c:showSerName val="0"/>
          <c:showPercent val="0"/>
          <c:showBubbleSize val="0"/>
        </c:dLbls>
        <c:gapWidth val="25"/>
        <c:axId val="1976674240"/>
        <c:axId val="1976668800"/>
      </c:barChart>
      <c:catAx>
        <c:axId val="1976674240"/>
        <c:scaling>
          <c:orientation val="maxMin"/>
        </c:scaling>
        <c:delete val="0"/>
        <c:axPos val="l"/>
        <c:numFmt formatCode="General" sourceLinked="1"/>
        <c:majorTickMark val="out"/>
        <c:minorTickMark val="none"/>
        <c:tickLblPos val="nextTo"/>
        <c:txPr>
          <a:bodyPr/>
          <a:lstStyle/>
          <a:p>
            <a:pPr>
              <a:defRPr sz="1100">
                <a:solidFill>
                  <a:srgbClr val="5A5A72"/>
                </a:solidFill>
                <a:latin typeface="Century Gothic" panose="020B0502020202020204" pitchFamily="34" charset="0"/>
              </a:defRPr>
            </a:pPr>
            <a:endParaRPr lang="es-EC"/>
          </a:p>
        </c:txPr>
        <c:crossAx val="1976668800"/>
        <c:crosses val="autoZero"/>
        <c:auto val="1"/>
        <c:lblAlgn val="ctr"/>
        <c:lblOffset val="100"/>
        <c:noMultiLvlLbl val="0"/>
      </c:catAx>
      <c:valAx>
        <c:axId val="1976668800"/>
        <c:scaling>
          <c:orientation val="minMax"/>
        </c:scaling>
        <c:delete val="1"/>
        <c:axPos val="t"/>
        <c:numFmt formatCode="0.0%" sourceLinked="1"/>
        <c:majorTickMark val="out"/>
        <c:minorTickMark val="none"/>
        <c:tickLblPos val="nextTo"/>
        <c:crossAx val="1976674240"/>
        <c:crosses val="autoZero"/>
        <c:crossBetween val="between"/>
      </c:valAx>
      <c:spPr>
        <a:ln>
          <a:noFill/>
        </a:ln>
      </c:spPr>
    </c:plotArea>
    <c:legend>
      <c:legendPos val="r"/>
      <c:layout>
        <c:manualLayout>
          <c:xMode val="edge"/>
          <c:yMode val="edge"/>
          <c:x val="0.93771304949496992"/>
          <c:y val="0.39408101447014421"/>
          <c:w val="5.3997448709980606E-2"/>
          <c:h val="0.15083454493845189"/>
        </c:manualLayout>
      </c:layout>
      <c:overlay val="0"/>
      <c:txPr>
        <a:bodyPr/>
        <a:lstStyle/>
        <a:p>
          <a:pPr>
            <a:defRPr sz="1100">
              <a:solidFill>
                <a:srgbClr val="5A5A72"/>
              </a:solidFill>
              <a:latin typeface="Century Gothic" panose="020B0502020202020204" pitchFamily="34" charset="0"/>
            </a:defRPr>
          </a:pPr>
          <a:endParaRPr lang="es-EC"/>
        </a:p>
      </c:txPr>
    </c:legend>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554670722977831E-2"/>
          <c:y val="5.2774890587226495E-2"/>
          <c:w val="0.87615336435218338"/>
          <c:h val="0.69980196596778987"/>
        </c:manualLayout>
      </c:layout>
      <c:bar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extLst xmlns:c16r2="http://schemas.microsoft.com/office/drawing/2015/06/chart">
            <c:ext xmlns:c16="http://schemas.microsoft.com/office/drawing/2014/chart" uri="{C3380CC4-5D6E-409C-BE32-E72D297353CC}">
              <c16:uniqueId val="{00000000-E51E-4A18-97C9-331372B7CB4F}"/>
            </c:ext>
          </c:extLst>
        </c:ser>
        <c:ser>
          <c:idx val="1"/>
          <c:order val="1"/>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extLst xmlns:c16r2="http://schemas.microsoft.com/office/drawing/2015/06/chart">
            <c:ext xmlns:c16="http://schemas.microsoft.com/office/drawing/2014/chart" uri="{C3380CC4-5D6E-409C-BE32-E72D297353CC}">
              <c16:uniqueId val="{00000001-E51E-4A18-97C9-331372B7CB4F}"/>
            </c:ext>
          </c:extLst>
        </c:ser>
        <c:dLbls>
          <c:showLegendKey val="0"/>
          <c:showVal val="0"/>
          <c:showCatName val="0"/>
          <c:showSerName val="0"/>
          <c:showPercent val="0"/>
          <c:showBubbleSize val="0"/>
        </c:dLbls>
        <c:gapWidth val="150"/>
        <c:overlap val="100"/>
        <c:axId val="1976683488"/>
        <c:axId val="1976670432"/>
      </c:barChart>
      <c:catAx>
        <c:axId val="1976683488"/>
        <c:scaling>
          <c:orientation val="minMax"/>
        </c:scaling>
        <c:delete val="0"/>
        <c:axPos val="b"/>
        <c:numFmt formatCode="General" sourceLinked="1"/>
        <c:majorTickMark val="out"/>
        <c:minorTickMark val="none"/>
        <c:tickLblPos val="nextTo"/>
        <c:crossAx val="1976670432"/>
        <c:crosses val="autoZero"/>
        <c:auto val="1"/>
        <c:lblAlgn val="ctr"/>
        <c:lblOffset val="100"/>
        <c:noMultiLvlLbl val="0"/>
      </c:catAx>
      <c:valAx>
        <c:axId val="1976670432"/>
        <c:scaling>
          <c:orientation val="minMax"/>
        </c:scaling>
        <c:delete val="0"/>
        <c:axPos val="l"/>
        <c:numFmt formatCode="General" sourceLinked="1"/>
        <c:majorTickMark val="out"/>
        <c:minorTickMark val="none"/>
        <c:tickLblPos val="nextTo"/>
        <c:crossAx val="1976683488"/>
        <c:crosses val="autoZero"/>
        <c:crossBetween val="between"/>
      </c:valAx>
    </c:plotArea>
    <c:legend>
      <c:legendPos val="r"/>
      <c:layout>
        <c:manualLayout>
          <c:xMode val="edge"/>
          <c:yMode val="edge"/>
          <c:x val="7.445045931758533E-2"/>
          <c:y val="0.82719724766006564"/>
          <c:w val="0.88388287401574794"/>
          <c:h val="0.15843920287839905"/>
        </c:manualLayout>
      </c:layout>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2562457083517229E-2"/>
          <c:y val="3.8878373701491414E-2"/>
          <c:w val="0.9842592344578629"/>
          <c:h val="0.80638235014587767"/>
        </c:manualLayout>
      </c:layout>
      <c:barChart>
        <c:barDir val="col"/>
        <c:grouping val="percentStacked"/>
        <c:varyColors val="0"/>
        <c:ser>
          <c:idx val="0"/>
          <c:order val="0"/>
          <c:tx>
            <c:strRef>
              <c:f>'1.2.4_CI-MyNM'!$B$23</c:f>
              <c:strCache>
                <c:ptCount val="1"/>
                <c:pt idx="0">
                  <c:v>Enseñanza Pública</c:v>
                </c:pt>
              </c:strCache>
            </c:strRef>
          </c:tx>
          <c:spPr>
            <a:solidFill>
              <a:srgbClr val="FFC1CD"/>
            </a:solidFill>
            <a:ln>
              <a:solidFill>
                <a:srgbClr val="D64265"/>
              </a:solidFill>
            </a:ln>
          </c:spPr>
          <c:invertIfNegative val="0"/>
          <c:dLbls>
            <c:spPr>
              <a:noFill/>
              <a:ln>
                <a:noFill/>
              </a:ln>
              <a:effectLst/>
            </c:spPr>
            <c:txPr>
              <a:bodyPr/>
              <a:lstStyle/>
              <a:p>
                <a:pPr>
                  <a:defRPr>
                    <a:solidFill>
                      <a:srgbClr val="5A5A72"/>
                    </a:solidFill>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'1.2.4_CI-MyNM'!$C$22:$T$22</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'1.2.4_CI-MyNM'!$C$23:$T$23</c:f>
              <c:numCache>
                <c:formatCode>0.0%</c:formatCode>
                <c:ptCount val="18"/>
                <c:pt idx="0">
                  <c:v>0.38942112381275618</c:v>
                </c:pt>
                <c:pt idx="1">
                  <c:v>0.40839157054832925</c:v>
                </c:pt>
                <c:pt idx="2">
                  <c:v>0.43201353373165269</c:v>
                </c:pt>
                <c:pt idx="3">
                  <c:v>0.42323316638842517</c:v>
                </c:pt>
                <c:pt idx="4">
                  <c:v>0.43109253812746401</c:v>
                </c:pt>
                <c:pt idx="5">
                  <c:v>0.44244359779244147</c:v>
                </c:pt>
                <c:pt idx="6">
                  <c:v>0.48838500586199068</c:v>
                </c:pt>
                <c:pt idx="7">
                  <c:v>0.47767835325624813</c:v>
                </c:pt>
                <c:pt idx="8">
                  <c:v>0.52006720512547777</c:v>
                </c:pt>
                <c:pt idx="9">
                  <c:v>0.48393640379515629</c:v>
                </c:pt>
                <c:pt idx="10">
                  <c:v>0.4800308301703195</c:v>
                </c:pt>
                <c:pt idx="11">
                  <c:v>0.49630802470534108</c:v>
                </c:pt>
                <c:pt idx="12">
                  <c:v>0.46535976575308835</c:v>
                </c:pt>
                <c:pt idx="13">
                  <c:v>0.39857932712967031</c:v>
                </c:pt>
                <c:pt idx="14">
                  <c:v>0.37077783379657425</c:v>
                </c:pt>
                <c:pt idx="15">
                  <c:v>0.34583460098678553</c:v>
                </c:pt>
                <c:pt idx="16">
                  <c:v>0.41025419913940486</c:v>
                </c:pt>
                <c:pt idx="17">
                  <c:v>0.41638762941353358</c:v>
                </c:pt>
              </c:numCache>
            </c:numRef>
          </c:val>
          <c:extLst xmlns:c16r2="http://schemas.microsoft.com/office/drawing/2015/06/chart">
            <c:ext xmlns:c16="http://schemas.microsoft.com/office/drawing/2014/chart" uri="{C3380CC4-5D6E-409C-BE32-E72D297353CC}">
              <c16:uniqueId val="{00000000-A23C-4F87-BD5F-C805C7A78DD8}"/>
            </c:ext>
          </c:extLst>
        </c:ser>
        <c:ser>
          <c:idx val="1"/>
          <c:order val="1"/>
          <c:tx>
            <c:strRef>
              <c:f>'1.2.4_CI-MyNM'!$B$24</c:f>
              <c:strCache>
                <c:ptCount val="1"/>
                <c:pt idx="0">
                  <c:v>Enseñanza Privada</c:v>
                </c:pt>
              </c:strCache>
            </c:strRef>
          </c:tx>
          <c:spPr>
            <a:solidFill>
              <a:srgbClr val="BFBFBF"/>
            </a:solidFill>
            <a:ln>
              <a:solidFill>
                <a:srgbClr val="6E6E7C"/>
              </a:solidFill>
            </a:ln>
          </c:spPr>
          <c:invertIfNegative val="0"/>
          <c:dLbls>
            <c:spPr>
              <a:noFill/>
              <a:ln>
                <a:noFill/>
              </a:ln>
              <a:effectLst/>
            </c:spPr>
            <c:txPr>
              <a:bodyPr/>
              <a:lstStyle/>
              <a:p>
                <a:pPr>
                  <a:defRPr>
                    <a:solidFill>
                      <a:srgbClr val="5A5A72"/>
                    </a:solidFill>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'1.2.4_CI-MyNM'!$C$22:$T$22</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'1.2.4_CI-MyNM'!$C$24:$T$24</c:f>
              <c:numCache>
                <c:formatCode>0.0%</c:formatCode>
                <c:ptCount val="18"/>
                <c:pt idx="0">
                  <c:v>0.61057887618724382</c:v>
                </c:pt>
                <c:pt idx="1">
                  <c:v>0.5916084294516708</c:v>
                </c:pt>
                <c:pt idx="2">
                  <c:v>0.56798646626834726</c:v>
                </c:pt>
                <c:pt idx="3">
                  <c:v>0.57676683361157488</c:v>
                </c:pt>
                <c:pt idx="4">
                  <c:v>0.56890746187253594</c:v>
                </c:pt>
                <c:pt idx="5">
                  <c:v>0.55755640220755853</c:v>
                </c:pt>
                <c:pt idx="6">
                  <c:v>0.51161499413800926</c:v>
                </c:pt>
                <c:pt idx="7">
                  <c:v>0.52232164674375192</c:v>
                </c:pt>
                <c:pt idx="8">
                  <c:v>0.47993279487452223</c:v>
                </c:pt>
                <c:pt idx="9">
                  <c:v>0.51606359620484377</c:v>
                </c:pt>
                <c:pt idx="10">
                  <c:v>0.51996916982968056</c:v>
                </c:pt>
                <c:pt idx="11">
                  <c:v>0.50369197529465892</c:v>
                </c:pt>
                <c:pt idx="12">
                  <c:v>0.53464023424691165</c:v>
                </c:pt>
                <c:pt idx="13">
                  <c:v>0.60142067287032963</c:v>
                </c:pt>
                <c:pt idx="14">
                  <c:v>0.62922216620342575</c:v>
                </c:pt>
                <c:pt idx="15">
                  <c:v>0.65416539901321447</c:v>
                </c:pt>
                <c:pt idx="16">
                  <c:v>0.58974580086059514</c:v>
                </c:pt>
                <c:pt idx="17">
                  <c:v>0.58361237058646642</c:v>
                </c:pt>
              </c:numCache>
            </c:numRef>
          </c:val>
          <c:extLst xmlns:c16r2="http://schemas.microsoft.com/office/drawing/2015/06/chart">
            <c:ext xmlns:c16="http://schemas.microsoft.com/office/drawing/2014/chart" uri="{C3380CC4-5D6E-409C-BE32-E72D297353CC}">
              <c16:uniqueId val="{00000001-A23C-4F87-BD5F-C805C7A78DD8}"/>
            </c:ext>
          </c:extLst>
        </c:ser>
        <c:dLbls>
          <c:showLegendKey val="0"/>
          <c:showVal val="0"/>
          <c:showCatName val="0"/>
          <c:showSerName val="0"/>
          <c:showPercent val="0"/>
          <c:showBubbleSize val="0"/>
        </c:dLbls>
        <c:gapWidth val="150"/>
        <c:overlap val="100"/>
        <c:axId val="1976676960"/>
        <c:axId val="1976675328"/>
      </c:barChart>
      <c:catAx>
        <c:axId val="1976676960"/>
        <c:scaling>
          <c:orientation val="minMax"/>
        </c:scaling>
        <c:delete val="0"/>
        <c:axPos val="b"/>
        <c:numFmt formatCode="General" sourceLinked="1"/>
        <c:majorTickMark val="out"/>
        <c:minorTickMark val="none"/>
        <c:tickLblPos val="nextTo"/>
        <c:txPr>
          <a:bodyPr/>
          <a:lstStyle/>
          <a:p>
            <a:pPr>
              <a:defRPr>
                <a:solidFill>
                  <a:srgbClr val="5A5A72"/>
                </a:solidFill>
              </a:defRPr>
            </a:pPr>
            <a:endParaRPr lang="es-EC"/>
          </a:p>
        </c:txPr>
        <c:crossAx val="1976675328"/>
        <c:crosses val="autoZero"/>
        <c:auto val="1"/>
        <c:lblAlgn val="ctr"/>
        <c:lblOffset val="100"/>
        <c:noMultiLvlLbl val="0"/>
      </c:catAx>
      <c:valAx>
        <c:axId val="1976675328"/>
        <c:scaling>
          <c:orientation val="minMax"/>
        </c:scaling>
        <c:delete val="1"/>
        <c:axPos val="l"/>
        <c:numFmt formatCode="0%" sourceLinked="1"/>
        <c:majorTickMark val="out"/>
        <c:minorTickMark val="none"/>
        <c:tickLblPos val="nextTo"/>
        <c:crossAx val="1976676960"/>
        <c:crosses val="autoZero"/>
        <c:crossBetween val="between"/>
      </c:valAx>
    </c:plotArea>
    <c:legend>
      <c:legendPos val="b"/>
      <c:layout>
        <c:manualLayout>
          <c:xMode val="edge"/>
          <c:yMode val="edge"/>
          <c:x val="0.16417622997215278"/>
          <c:y val="0.92963585212944455"/>
          <c:w val="0.6783688850296421"/>
          <c:h val="5.3459128566221419E-2"/>
        </c:manualLayout>
      </c:layout>
      <c:overlay val="0"/>
    </c:legend>
    <c:plotVisOnly val="1"/>
    <c:dispBlanksAs val="gap"/>
    <c:showDLblsOverMax val="0"/>
  </c:chart>
  <c:spPr>
    <a:ln>
      <a:solidFill>
        <a:schemeClr val="bg1"/>
      </a:solidFill>
    </a:ln>
  </c:spPr>
  <c:txPr>
    <a:bodyPr/>
    <a:lstStyle/>
    <a:p>
      <a:pPr>
        <a:defRPr sz="1100">
          <a:solidFill>
            <a:srgbClr val="5A5A72"/>
          </a:solidFill>
          <a:latin typeface="Century Gothic" panose="020B0502020202020204" pitchFamily="34" charset="0"/>
        </a:defRPr>
      </a:pPr>
      <a:endParaRPr lang="es-EC"/>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0415918268708366E-2"/>
          <c:y val="1.6674285993904154E-2"/>
          <c:w val="0.96672811890838206"/>
          <c:h val="0.85297097293738255"/>
        </c:manualLayout>
      </c:layout>
      <c:barChart>
        <c:barDir val="col"/>
        <c:grouping val="clustered"/>
        <c:varyColors val="0"/>
        <c:ser>
          <c:idx val="1"/>
          <c:order val="1"/>
          <c:tx>
            <c:strRef>
              <c:f>'1.3.1_VAB-PIB'!$B$11</c:f>
              <c:strCache>
                <c:ptCount val="1"/>
                <c:pt idx="0">
                  <c:v>VAB de la enseñanza</c:v>
                </c:pt>
              </c:strCache>
            </c:strRef>
          </c:tx>
          <c:spPr>
            <a:solidFill>
              <a:srgbClr val="FFC1CD"/>
            </a:solidFill>
            <a:ln>
              <a:solidFill>
                <a:srgbClr val="D64265"/>
              </a:solidFill>
            </a:ln>
          </c:spPr>
          <c:invertIfNegative val="0"/>
          <c:dLbls>
            <c:spPr>
              <a:noFill/>
              <a:ln>
                <a:noFill/>
              </a:ln>
              <a:effectLst/>
            </c:spPr>
            <c:txPr>
              <a:bodyPr/>
              <a:lstStyle/>
              <a:p>
                <a:pPr>
                  <a:defRPr>
                    <a:solidFill>
                      <a:srgbClr val="5A5A72"/>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numRef>
              <c:f>'1.3.1_VAB-PIB'!$C$8:$T$8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'1.3.1_VAB-PIB'!$C$11:$T$11</c:f>
              <c:numCache>
                <c:formatCode>_ * #,##0_ ;_ * \-#,##0_ ;_ * "-"??_ ;_ @_ </c:formatCode>
                <c:ptCount val="18"/>
                <c:pt idx="0">
                  <c:v>2986900</c:v>
                </c:pt>
                <c:pt idx="1">
                  <c:v>3553663</c:v>
                </c:pt>
                <c:pt idx="2">
                  <c:v>3952555</c:v>
                </c:pt>
                <c:pt idx="3">
                  <c:v>4289242</c:v>
                </c:pt>
                <c:pt idx="4">
                  <c:v>4856757</c:v>
                </c:pt>
                <c:pt idx="5">
                  <c:v>5206948</c:v>
                </c:pt>
                <c:pt idx="6">
                  <c:v>5818864</c:v>
                </c:pt>
                <c:pt idx="7">
                  <c:v>5920469</c:v>
                </c:pt>
                <c:pt idx="8">
                  <c:v>5962683</c:v>
                </c:pt>
                <c:pt idx="9">
                  <c:v>6103993</c:v>
                </c:pt>
                <c:pt idx="10">
                  <c:v>6642630</c:v>
                </c:pt>
                <c:pt idx="11">
                  <c:v>6650483</c:v>
                </c:pt>
                <c:pt idx="12">
                  <c:v>6972274</c:v>
                </c:pt>
                <c:pt idx="13">
                  <c:v>6218491</c:v>
                </c:pt>
                <c:pt idx="14">
                  <c:v>6184768</c:v>
                </c:pt>
                <c:pt idx="15">
                  <c:v>6300816</c:v>
                </c:pt>
                <c:pt idx="16">
                  <c:v>6776296</c:v>
                </c:pt>
                <c:pt idx="17">
                  <c:v>6806474</c:v>
                </c:pt>
              </c:numCache>
            </c:numRef>
          </c:val>
          <c:extLst xmlns:c16r2="http://schemas.microsoft.com/office/drawing/2015/06/chart">
            <c:ext xmlns:c16="http://schemas.microsoft.com/office/drawing/2014/chart" uri="{C3380CC4-5D6E-409C-BE32-E72D297353CC}">
              <c16:uniqueId val="{00000000-3872-4383-8CFE-83FF93C2F1D7}"/>
            </c:ext>
          </c:extLst>
        </c:ser>
        <c:dLbls>
          <c:showLegendKey val="0"/>
          <c:showVal val="0"/>
          <c:showCatName val="0"/>
          <c:showSerName val="0"/>
          <c:showPercent val="0"/>
          <c:showBubbleSize val="0"/>
        </c:dLbls>
        <c:gapWidth val="150"/>
        <c:axId val="1976682944"/>
        <c:axId val="1976678048"/>
      </c:barChart>
      <c:lineChart>
        <c:grouping val="standard"/>
        <c:varyColors val="0"/>
        <c:ser>
          <c:idx val="0"/>
          <c:order val="0"/>
          <c:tx>
            <c:strRef>
              <c:f>'1.3.1_VAB-PIB'!$B$13</c:f>
              <c:strCache>
                <c:ptCount val="1"/>
                <c:pt idx="0">
                  <c:v>VAB/PIB</c:v>
                </c:pt>
              </c:strCache>
            </c:strRef>
          </c:tx>
          <c:spPr>
            <a:ln w="22225">
              <a:solidFill>
                <a:srgbClr val="E48098"/>
              </a:solidFill>
              <a:prstDash val="dash"/>
            </a:ln>
          </c:spPr>
          <c:marker>
            <c:symbol val="diamond"/>
            <c:size val="7"/>
            <c:spPr>
              <a:solidFill>
                <a:schemeClr val="accent2">
                  <a:lumMod val="60000"/>
                  <a:lumOff val="40000"/>
                </a:schemeClr>
              </a:solidFill>
              <a:ln>
                <a:solidFill>
                  <a:srgbClr val="E48098"/>
                </a:solidFill>
              </a:ln>
            </c:spPr>
          </c:marker>
          <c:dLbls>
            <c:spPr>
              <a:noFill/>
              <a:ln>
                <a:noFill/>
              </a:ln>
              <a:effectLst/>
            </c:spPr>
            <c:txPr>
              <a:bodyPr/>
              <a:lstStyle/>
              <a:p>
                <a:pPr>
                  <a:defRPr>
                    <a:solidFill>
                      <a:srgbClr val="5A5A72"/>
                    </a:solidFill>
                  </a:defRPr>
                </a:pPr>
                <a:endParaRPr lang="es-EC"/>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'1.1.1_PROD-PIB'!$C$8:$T$8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'1.3.1_VAB-PIB'!$C$13:$T$13</c:f>
              <c:numCache>
                <c:formatCode>0.0%</c:formatCode>
                <c:ptCount val="18"/>
                <c:pt idx="0">
                  <c:v>5.99192842796967E-2</c:v>
                </c:pt>
                <c:pt idx="1">
                  <c:v>5.8123907735818298E-2</c:v>
                </c:pt>
                <c:pt idx="2">
                  <c:v>6.5771803259693895E-2</c:v>
                </c:pt>
                <c:pt idx="3">
                  <c:v>6.2937026282624306E-2</c:v>
                </c:pt>
                <c:pt idx="4">
                  <c:v>6.1488329139977302E-2</c:v>
                </c:pt>
                <c:pt idx="5">
                  <c:v>5.9348551509179698E-2</c:v>
                </c:pt>
                <c:pt idx="6">
                  <c:v>6.0255191369253801E-2</c:v>
                </c:pt>
                <c:pt idx="7">
                  <c:v>5.7638202752254501E-2</c:v>
                </c:pt>
                <c:pt idx="8">
                  <c:v>6.1338444261745E-2</c:v>
                </c:pt>
                <c:pt idx="9">
                  <c:v>6.2495172163934402E-2</c:v>
                </c:pt>
                <c:pt idx="10">
                  <c:v>6.3585621445683804E-2</c:v>
                </c:pt>
                <c:pt idx="11">
                  <c:v>6.1877068201282602E-2</c:v>
                </c:pt>
                <c:pt idx="12">
                  <c:v>6.4800596826102203E-2</c:v>
                </c:pt>
                <c:pt idx="13">
                  <c:v>6.4866847316342693E-2</c:v>
                </c:pt>
                <c:pt idx="14">
                  <c:v>5.7704995659877301E-2</c:v>
                </c:pt>
                <c:pt idx="15">
                  <c:v>5.4255116419373098E-2</c:v>
                </c:pt>
                <c:pt idx="16">
                  <c:v>5.5934466488941403E-2</c:v>
                </c:pt>
                <c:pt idx="17">
                  <c:v>5.4593265131350703E-2</c:v>
                </c:pt>
              </c:numCache>
            </c:numRef>
          </c:val>
          <c:smooth val="0"/>
          <c:extLst xmlns:c16r2="http://schemas.microsoft.com/office/drawing/2015/06/chart">
            <c:ext xmlns:c16="http://schemas.microsoft.com/office/drawing/2014/chart" uri="{C3380CC4-5D6E-409C-BE32-E72D297353CC}">
              <c16:uniqueId val="{00000001-3872-4383-8CFE-83FF93C2F1D7}"/>
            </c:ext>
          </c:extLst>
        </c:ser>
        <c:dLbls>
          <c:showLegendKey val="0"/>
          <c:showVal val="0"/>
          <c:showCatName val="0"/>
          <c:showSerName val="0"/>
          <c:showPercent val="0"/>
          <c:showBubbleSize val="0"/>
        </c:dLbls>
        <c:marker val="1"/>
        <c:smooth val="0"/>
        <c:axId val="1976669344"/>
        <c:axId val="1976674784"/>
      </c:lineChart>
      <c:catAx>
        <c:axId val="1976669344"/>
        <c:scaling>
          <c:orientation val="minMax"/>
        </c:scaling>
        <c:delete val="0"/>
        <c:axPos val="b"/>
        <c:numFmt formatCode="General" sourceLinked="0"/>
        <c:majorTickMark val="out"/>
        <c:minorTickMark val="none"/>
        <c:tickLblPos val="nextTo"/>
        <c:crossAx val="1976674784"/>
        <c:crosses val="autoZero"/>
        <c:auto val="1"/>
        <c:lblAlgn val="ctr"/>
        <c:lblOffset val="100"/>
        <c:noMultiLvlLbl val="0"/>
      </c:catAx>
      <c:valAx>
        <c:axId val="1976674784"/>
        <c:scaling>
          <c:orientation val="minMax"/>
          <c:max val="7.1000000000000008E-2"/>
          <c:min val="0"/>
        </c:scaling>
        <c:delete val="0"/>
        <c:axPos val="l"/>
        <c:numFmt formatCode="0.0%" sourceLinked="1"/>
        <c:majorTickMark val="none"/>
        <c:minorTickMark val="none"/>
        <c:tickLblPos val="nextTo"/>
        <c:spPr>
          <a:solidFill>
            <a:schemeClr val="bg1"/>
          </a:solidFill>
          <a:ln>
            <a:solidFill>
              <a:schemeClr val="bg1"/>
            </a:solidFill>
          </a:ln>
        </c:spPr>
        <c:txPr>
          <a:bodyPr/>
          <a:lstStyle/>
          <a:p>
            <a:pPr>
              <a:defRPr sz="400">
                <a:solidFill>
                  <a:schemeClr val="bg1"/>
                </a:solidFill>
              </a:defRPr>
            </a:pPr>
            <a:endParaRPr lang="es-EC"/>
          </a:p>
        </c:txPr>
        <c:crossAx val="1976669344"/>
        <c:crosses val="autoZero"/>
        <c:crossBetween val="between"/>
      </c:valAx>
      <c:valAx>
        <c:axId val="1976678048"/>
        <c:scaling>
          <c:orientation val="minMax"/>
          <c:max val="10000000"/>
        </c:scaling>
        <c:delete val="0"/>
        <c:axPos val="r"/>
        <c:numFmt formatCode="_ * #,##0_ ;_ * \-#,##0_ ;_ * &quot;-&quot;??_ ;_ @_ " sourceLinked="1"/>
        <c:majorTickMark val="out"/>
        <c:minorTickMark val="none"/>
        <c:tickLblPos val="nextTo"/>
        <c:spPr>
          <a:solidFill>
            <a:schemeClr val="bg1"/>
          </a:solidFill>
          <a:ln>
            <a:solidFill>
              <a:schemeClr val="bg1"/>
            </a:solidFill>
          </a:ln>
        </c:spPr>
        <c:txPr>
          <a:bodyPr/>
          <a:lstStyle/>
          <a:p>
            <a:pPr>
              <a:defRPr sz="600">
                <a:solidFill>
                  <a:schemeClr val="bg1"/>
                </a:solidFill>
              </a:defRPr>
            </a:pPr>
            <a:endParaRPr lang="es-EC"/>
          </a:p>
        </c:txPr>
        <c:crossAx val="1976682944"/>
        <c:crosses val="max"/>
        <c:crossBetween val="between"/>
      </c:valAx>
      <c:catAx>
        <c:axId val="1976682944"/>
        <c:scaling>
          <c:orientation val="minMax"/>
        </c:scaling>
        <c:delete val="1"/>
        <c:axPos val="b"/>
        <c:numFmt formatCode="General" sourceLinked="1"/>
        <c:majorTickMark val="out"/>
        <c:minorTickMark val="none"/>
        <c:tickLblPos val="nextTo"/>
        <c:crossAx val="1976678048"/>
        <c:crosses val="autoZero"/>
        <c:auto val="1"/>
        <c:lblAlgn val="ctr"/>
        <c:lblOffset val="100"/>
        <c:noMultiLvlLbl val="0"/>
      </c:catAx>
    </c:plotArea>
    <c:legend>
      <c:legendPos val="r"/>
      <c:layout>
        <c:manualLayout>
          <c:xMode val="edge"/>
          <c:yMode val="edge"/>
          <c:x val="0.15482161178752329"/>
          <c:y val="0.91405001257991936"/>
          <c:w val="0.67189081946651286"/>
          <c:h val="8.3717191601049873E-2"/>
        </c:manualLayout>
      </c:layout>
      <c:overlay val="0"/>
    </c:legend>
    <c:plotVisOnly val="1"/>
    <c:dispBlanksAs val="gap"/>
    <c:showDLblsOverMax val="0"/>
  </c:chart>
  <c:spPr>
    <a:ln>
      <a:noFill/>
    </a:ln>
  </c:spPr>
  <c:txPr>
    <a:bodyPr/>
    <a:lstStyle/>
    <a:p>
      <a:pPr>
        <a:defRPr sz="1100" b="0">
          <a:solidFill>
            <a:srgbClr val="6E6E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0875599456954854E-2"/>
          <c:y val="1.2220865540227265E-2"/>
          <c:w val="0.9636559598106027"/>
          <c:h val="0.84288957388098951"/>
        </c:manualLayout>
      </c:layout>
      <c:barChart>
        <c:barDir val="col"/>
        <c:grouping val="clustered"/>
        <c:varyColors val="0"/>
        <c:ser>
          <c:idx val="0"/>
          <c:order val="0"/>
          <c:tx>
            <c:strRef>
              <c:f>'1.3.1_VAB-PIB'!$B$9</c:f>
              <c:strCache>
                <c:ptCount val="1"/>
                <c:pt idx="0">
                  <c:v>Industrias características de la enseñanza</c:v>
                </c:pt>
              </c:strCache>
            </c:strRef>
          </c:tx>
          <c:spPr>
            <a:solidFill>
              <a:srgbClr val="FFC1CD"/>
            </a:solidFill>
            <a:ln>
              <a:solidFill>
                <a:srgbClr val="D64265"/>
              </a:solidFill>
            </a:ln>
          </c:spPr>
          <c:invertIfNegative val="0"/>
          <c:dLbls>
            <c:spPr>
              <a:noFill/>
              <a:ln>
                <a:noFill/>
              </a:ln>
              <a:effectLst/>
            </c:spPr>
            <c:txPr>
              <a:bodyPr/>
              <a:lstStyle/>
              <a:p>
                <a:pPr>
                  <a:defRPr>
                    <a:solidFill>
                      <a:srgbClr val="5A5A72"/>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'1.3.1_VAB-PIB'!$C$45:$T$45</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'1.3.1_VAB-PIB'!$C$46:$T$46</c:f>
              <c:numCache>
                <c:formatCode>0.0%</c:formatCode>
                <c:ptCount val="18"/>
                <c:pt idx="0">
                  <c:v>5.3821876727302889E-2</c:v>
                </c:pt>
                <c:pt idx="1">
                  <c:v>5.2611819040177442E-2</c:v>
                </c:pt>
                <c:pt idx="2">
                  <c:v>5.8282142343916904E-2</c:v>
                </c:pt>
                <c:pt idx="3">
                  <c:v>5.6395789230801137E-2</c:v>
                </c:pt>
                <c:pt idx="4">
                  <c:v>5.5517839026761232E-2</c:v>
                </c:pt>
                <c:pt idx="5">
                  <c:v>5.3509801623114556E-2</c:v>
                </c:pt>
                <c:pt idx="6">
                  <c:v>5.4947961137414528E-2</c:v>
                </c:pt>
                <c:pt idx="7">
                  <c:v>5.1231766452674847E-2</c:v>
                </c:pt>
                <c:pt idx="8">
                  <c:v>5.3949211953572891E-2</c:v>
                </c:pt>
                <c:pt idx="9">
                  <c:v>5.5523809285251587E-2</c:v>
                </c:pt>
                <c:pt idx="10">
                  <c:v>5.6078309532901556E-2</c:v>
                </c:pt>
                <c:pt idx="11">
                  <c:v>5.5719025791475599E-2</c:v>
                </c:pt>
                <c:pt idx="12">
                  <c:v>5.8296329885645433E-2</c:v>
                </c:pt>
                <c:pt idx="13">
                  <c:v>5.9898614384346509E-2</c:v>
                </c:pt>
                <c:pt idx="14">
                  <c:v>5.2351077412739033E-2</c:v>
                </c:pt>
                <c:pt idx="15">
                  <c:v>4.9439780405110684E-2</c:v>
                </c:pt>
                <c:pt idx="16">
                  <c:v>5.1137990087537645E-2</c:v>
                </c:pt>
                <c:pt idx="17">
                  <c:v>4.9876193298954548E-2</c:v>
                </c:pt>
              </c:numCache>
            </c:numRef>
          </c:val>
          <c:extLst xmlns:c16r2="http://schemas.microsoft.com/office/drawing/2015/06/chart">
            <c:ext xmlns:c16="http://schemas.microsoft.com/office/drawing/2014/chart" uri="{C3380CC4-5D6E-409C-BE32-E72D297353CC}">
              <c16:uniqueId val="{00000000-8A08-4371-AB79-0436B1969E4F}"/>
            </c:ext>
          </c:extLst>
        </c:ser>
        <c:ser>
          <c:idx val="1"/>
          <c:order val="1"/>
          <c:tx>
            <c:strRef>
              <c:f>'1.3.1_VAB-PIB'!$B$10</c:f>
              <c:strCache>
                <c:ptCount val="1"/>
                <c:pt idx="0">
                  <c:v>Industrias conexas de la enseñanza</c:v>
                </c:pt>
              </c:strCache>
            </c:strRef>
          </c:tx>
          <c:spPr>
            <a:solidFill>
              <a:srgbClr val="BFBFBF"/>
            </a:solidFill>
            <a:ln>
              <a:solidFill>
                <a:srgbClr val="6E6E7C"/>
              </a:solidFill>
            </a:ln>
          </c:spPr>
          <c:invertIfNegative val="0"/>
          <c:dLbls>
            <c:spPr>
              <a:noFill/>
              <a:ln>
                <a:noFill/>
              </a:ln>
              <a:effectLst/>
            </c:spPr>
            <c:txPr>
              <a:bodyPr/>
              <a:lstStyle/>
              <a:p>
                <a:pPr>
                  <a:defRPr>
                    <a:solidFill>
                      <a:srgbClr val="5A5A72"/>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'1.3.1_VAB-PIB'!$C$45:$T$45</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'1.3.1_VAB-PIB'!$C$47:$T$47</c:f>
              <c:numCache>
                <c:formatCode>0.0%</c:formatCode>
                <c:ptCount val="18"/>
                <c:pt idx="0">
                  <c:v>6.097407552393878E-3</c:v>
                </c:pt>
                <c:pt idx="1">
                  <c:v>5.5120886956408592E-3</c:v>
                </c:pt>
                <c:pt idx="2">
                  <c:v>7.489660915776979E-3</c:v>
                </c:pt>
                <c:pt idx="3">
                  <c:v>6.5412370518231969E-3</c:v>
                </c:pt>
                <c:pt idx="4">
                  <c:v>5.9704901132160279E-3</c:v>
                </c:pt>
                <c:pt idx="5">
                  <c:v>5.8387498860650996E-3</c:v>
                </c:pt>
                <c:pt idx="6">
                  <c:v>5.3072302318392973E-3</c:v>
                </c:pt>
                <c:pt idx="7">
                  <c:v>6.4064362995794218E-3</c:v>
                </c:pt>
                <c:pt idx="8">
                  <c:v>7.3892323081720876E-3</c:v>
                </c:pt>
                <c:pt idx="9">
                  <c:v>6.9713628786827551E-3</c:v>
                </c:pt>
                <c:pt idx="10">
                  <c:v>7.5073119127825371E-3</c:v>
                </c:pt>
                <c:pt idx="11">
                  <c:v>6.1580424098070692E-3</c:v>
                </c:pt>
                <c:pt idx="12">
                  <c:v>6.5042669404565259E-3</c:v>
                </c:pt>
                <c:pt idx="13">
                  <c:v>4.9682329319962627E-3</c:v>
                </c:pt>
                <c:pt idx="14">
                  <c:v>5.3539182471381295E-3</c:v>
                </c:pt>
                <c:pt idx="15">
                  <c:v>4.8153360142625841E-3</c:v>
                </c:pt>
                <c:pt idx="16">
                  <c:v>4.7964764014039032E-3</c:v>
                </c:pt>
                <c:pt idx="17">
                  <c:v>4.7170718323963721E-3</c:v>
                </c:pt>
              </c:numCache>
            </c:numRef>
          </c:val>
          <c:extLst xmlns:c16r2="http://schemas.microsoft.com/office/drawing/2015/06/chart">
            <c:ext xmlns:c16="http://schemas.microsoft.com/office/drawing/2014/chart" uri="{C3380CC4-5D6E-409C-BE32-E72D297353CC}">
              <c16:uniqueId val="{00000001-8A08-4371-AB79-0436B1969E4F}"/>
            </c:ext>
          </c:extLst>
        </c:ser>
        <c:dLbls>
          <c:showLegendKey val="0"/>
          <c:showVal val="0"/>
          <c:showCatName val="0"/>
          <c:showSerName val="0"/>
          <c:showPercent val="0"/>
          <c:showBubbleSize val="0"/>
        </c:dLbls>
        <c:gapWidth val="60"/>
        <c:axId val="1976668256"/>
        <c:axId val="1976672608"/>
      </c:barChart>
      <c:catAx>
        <c:axId val="1976668256"/>
        <c:scaling>
          <c:orientation val="minMax"/>
        </c:scaling>
        <c:delete val="0"/>
        <c:axPos val="b"/>
        <c:numFmt formatCode="General" sourceLinked="1"/>
        <c:majorTickMark val="out"/>
        <c:minorTickMark val="none"/>
        <c:tickLblPos val="nextTo"/>
        <c:crossAx val="1976672608"/>
        <c:crosses val="autoZero"/>
        <c:auto val="1"/>
        <c:lblAlgn val="ctr"/>
        <c:lblOffset val="100"/>
        <c:noMultiLvlLbl val="0"/>
      </c:catAx>
      <c:valAx>
        <c:axId val="1976672608"/>
        <c:scaling>
          <c:orientation val="minMax"/>
          <c:min val="1.0000000000000003E-4"/>
        </c:scaling>
        <c:delete val="1"/>
        <c:axPos val="l"/>
        <c:numFmt formatCode="0.0%" sourceLinked="1"/>
        <c:majorTickMark val="out"/>
        <c:minorTickMark val="none"/>
        <c:tickLblPos val="nextTo"/>
        <c:crossAx val="1976668256"/>
        <c:crosses val="autoZero"/>
        <c:crossBetween val="between"/>
      </c:valAx>
    </c:plotArea>
    <c:legend>
      <c:legendPos val="r"/>
      <c:layout>
        <c:manualLayout>
          <c:xMode val="edge"/>
          <c:yMode val="edge"/>
          <c:x val="0.14967664709392728"/>
          <c:y val="0.92036299818608058"/>
          <c:w val="0.6877021057063708"/>
          <c:h val="6.0651852286001923E-2"/>
        </c:manualLayout>
      </c:layout>
      <c:overlay val="0"/>
    </c:legend>
    <c:plotVisOnly val="1"/>
    <c:dispBlanksAs val="gap"/>
    <c:showDLblsOverMax val="0"/>
  </c:chart>
  <c:spPr>
    <a:ln>
      <a:noFill/>
    </a:ln>
  </c:spPr>
  <c:txPr>
    <a:bodyPr/>
    <a:lstStyle/>
    <a:p>
      <a:pPr>
        <a:defRPr sz="1100">
          <a:solidFill>
            <a:srgbClr val="6E6E7C"/>
          </a:solidFill>
          <a:latin typeface="Century Gothic" panose="020B0502020202020204" pitchFamily="34" charset="0"/>
        </a:defRPr>
      </a:pPr>
      <a:endParaRPr lang="es-EC"/>
    </a:p>
  </c:txPr>
  <c:printSettings>
    <c:headerFooter/>
    <c:pageMargins b="0.75000000000000011" l="0.70000000000000007" r="0.70000000000000007" t="0.75000000000000011" header="0.30000000000000004" footer="0.30000000000000004"/>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406000988125951E-2"/>
          <c:y val="6.7461593794427524E-2"/>
          <c:w val="0.94038242381525972"/>
          <c:h val="0.77779943084281689"/>
        </c:manualLayout>
      </c:layout>
      <c:barChart>
        <c:barDir val="col"/>
        <c:grouping val="percentStacked"/>
        <c:varyColors val="0"/>
        <c:ser>
          <c:idx val="0"/>
          <c:order val="0"/>
          <c:tx>
            <c:strRef>
              <c:f>'1.3.1_VAB-PIB'!$B$9</c:f>
              <c:strCache>
                <c:ptCount val="1"/>
                <c:pt idx="0">
                  <c:v>Industrias características de la enseñanza</c:v>
                </c:pt>
              </c:strCache>
            </c:strRef>
          </c:tx>
          <c:spPr>
            <a:solidFill>
              <a:srgbClr val="FFC1CD"/>
            </a:solidFill>
            <a:ln>
              <a:solidFill>
                <a:srgbClr val="D64265"/>
              </a:solidFill>
            </a:ln>
          </c:spPr>
          <c:invertIfNegative val="0"/>
          <c:dLbls>
            <c:spPr>
              <a:noFill/>
              <a:ln>
                <a:noFill/>
              </a:ln>
              <a:effectLst/>
            </c:sp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'1.3.1_VAB-PIB'!$C$76:$T$76</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'1.3.1_VAB-PIB'!$C$77:$T$77</c:f>
              <c:numCache>
                <c:formatCode>0.0%</c:formatCode>
                <c:ptCount val="18"/>
                <c:pt idx="0">
                  <c:v>0.89823964645619203</c:v>
                </c:pt>
                <c:pt idx="1">
                  <c:v>0.90516658445102982</c:v>
                </c:pt>
                <c:pt idx="2">
                  <c:v>0.88612656876374907</c:v>
                </c:pt>
                <c:pt idx="3">
                  <c:v>0.89606695075726672</c:v>
                </c:pt>
                <c:pt idx="4">
                  <c:v>0.90290043335501446</c:v>
                </c:pt>
                <c:pt idx="5">
                  <c:v>0.90161933631755109</c:v>
                </c:pt>
                <c:pt idx="6">
                  <c:v>0.91192078041349656</c:v>
                </c:pt>
                <c:pt idx="7">
                  <c:v>0.88885086637561994</c:v>
                </c:pt>
                <c:pt idx="8">
                  <c:v>0.87953342480222407</c:v>
                </c:pt>
                <c:pt idx="9">
                  <c:v>0.88844957718660555</c:v>
                </c:pt>
                <c:pt idx="10">
                  <c:v>0.88193381236046564</c:v>
                </c:pt>
                <c:pt idx="11">
                  <c:v>0.90047940878880528</c:v>
                </c:pt>
                <c:pt idx="12">
                  <c:v>0.89962643464671643</c:v>
                </c:pt>
                <c:pt idx="13">
                  <c:v>0.92340874980763021</c:v>
                </c:pt>
                <c:pt idx="14">
                  <c:v>0.90721915518900631</c:v>
                </c:pt>
                <c:pt idx="15">
                  <c:v>0.91124641633718551</c:v>
                </c:pt>
                <c:pt idx="16">
                  <c:v>0.91424828549402215</c:v>
                </c:pt>
                <c:pt idx="17">
                  <c:v>0.91359608513894275</c:v>
                </c:pt>
              </c:numCache>
            </c:numRef>
          </c:val>
          <c:extLst xmlns:c16r2="http://schemas.microsoft.com/office/drawing/2015/06/chart">
            <c:ext xmlns:c16="http://schemas.microsoft.com/office/drawing/2014/chart" uri="{C3380CC4-5D6E-409C-BE32-E72D297353CC}">
              <c16:uniqueId val="{00000000-F921-4533-BABA-5FF19818CD2B}"/>
            </c:ext>
          </c:extLst>
        </c:ser>
        <c:ser>
          <c:idx val="1"/>
          <c:order val="1"/>
          <c:tx>
            <c:strRef>
              <c:f>'1.3.1_VAB-PIB'!$B$10</c:f>
              <c:strCache>
                <c:ptCount val="1"/>
                <c:pt idx="0">
                  <c:v>Industrias conexas de la enseñanza</c:v>
                </c:pt>
              </c:strCache>
            </c:strRef>
          </c:tx>
          <c:spPr>
            <a:solidFill>
              <a:srgbClr val="BFBFBF"/>
            </a:solidFill>
            <a:ln>
              <a:solidFill>
                <a:srgbClr val="6E6E7C"/>
              </a:solidFill>
            </a:ln>
          </c:spPr>
          <c:invertIfNegative val="0"/>
          <c:dLbls>
            <c:spPr>
              <a:noFill/>
              <a:ln>
                <a:noFill/>
              </a:ln>
              <a:effectLst/>
            </c:sp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'1.3.1_VAB-PIB'!$C$76:$T$76</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'1.3.1_VAB-PIB'!$C$78:$T$78</c:f>
              <c:numCache>
                <c:formatCode>0.0%</c:formatCode>
                <c:ptCount val="18"/>
                <c:pt idx="0">
                  <c:v>0.10176035354380795</c:v>
                </c:pt>
                <c:pt idx="1">
                  <c:v>9.4833415548970179E-2</c:v>
                </c:pt>
                <c:pt idx="2">
                  <c:v>0.11387343123625099</c:v>
                </c:pt>
                <c:pt idx="3">
                  <c:v>0.10393304924273333</c:v>
                </c:pt>
                <c:pt idx="4">
                  <c:v>9.7099566644985535E-2</c:v>
                </c:pt>
                <c:pt idx="5">
                  <c:v>9.838066368244891E-2</c:v>
                </c:pt>
                <c:pt idx="6">
                  <c:v>8.8079219586503485E-2</c:v>
                </c:pt>
                <c:pt idx="7">
                  <c:v>0.1111491336243801</c:v>
                </c:pt>
                <c:pt idx="8">
                  <c:v>0.1204665751977759</c:v>
                </c:pt>
                <c:pt idx="9">
                  <c:v>0.11155042281339445</c:v>
                </c:pt>
                <c:pt idx="10">
                  <c:v>0.11806618763953435</c:v>
                </c:pt>
                <c:pt idx="11">
                  <c:v>9.9520591211194734E-2</c:v>
                </c:pt>
                <c:pt idx="12">
                  <c:v>0.10037356535328359</c:v>
                </c:pt>
                <c:pt idx="13">
                  <c:v>7.6591250192369814E-2</c:v>
                </c:pt>
                <c:pt idx="14">
                  <c:v>9.2780844810993718E-2</c:v>
                </c:pt>
                <c:pt idx="15">
                  <c:v>8.8753583662814467E-2</c:v>
                </c:pt>
                <c:pt idx="16">
                  <c:v>8.5751714505977891E-2</c:v>
                </c:pt>
                <c:pt idx="17">
                  <c:v>8.6403914861057279E-2</c:v>
                </c:pt>
              </c:numCache>
            </c:numRef>
          </c:val>
          <c:extLst xmlns:c16r2="http://schemas.microsoft.com/office/drawing/2015/06/chart">
            <c:ext xmlns:c16="http://schemas.microsoft.com/office/drawing/2014/chart" uri="{C3380CC4-5D6E-409C-BE32-E72D297353CC}">
              <c16:uniqueId val="{00000001-F921-4533-BABA-5FF19818CD2B}"/>
            </c:ext>
          </c:extLst>
        </c:ser>
        <c:dLbls>
          <c:showLegendKey val="0"/>
          <c:showVal val="0"/>
          <c:showCatName val="0"/>
          <c:showSerName val="0"/>
          <c:showPercent val="0"/>
          <c:showBubbleSize val="0"/>
        </c:dLbls>
        <c:gapWidth val="150"/>
        <c:overlap val="100"/>
        <c:axId val="1976675872"/>
        <c:axId val="1976669888"/>
      </c:barChart>
      <c:catAx>
        <c:axId val="1976675872"/>
        <c:scaling>
          <c:orientation val="minMax"/>
        </c:scaling>
        <c:delete val="0"/>
        <c:axPos val="b"/>
        <c:numFmt formatCode="General" sourceLinked="1"/>
        <c:majorTickMark val="out"/>
        <c:minorTickMark val="none"/>
        <c:tickLblPos val="nextTo"/>
        <c:crossAx val="1976669888"/>
        <c:crosses val="autoZero"/>
        <c:auto val="1"/>
        <c:lblAlgn val="ctr"/>
        <c:lblOffset val="100"/>
        <c:noMultiLvlLbl val="0"/>
      </c:catAx>
      <c:valAx>
        <c:axId val="1976669888"/>
        <c:scaling>
          <c:orientation val="minMax"/>
          <c:min val="0"/>
        </c:scaling>
        <c:delete val="0"/>
        <c:axPos val="l"/>
        <c:numFmt formatCode="0%" sourceLinked="1"/>
        <c:majorTickMark val="out"/>
        <c:minorTickMark val="none"/>
        <c:tickLblPos val="nextTo"/>
        <c:spPr>
          <a:ln>
            <a:solidFill>
              <a:schemeClr val="bg1"/>
            </a:solidFill>
          </a:ln>
        </c:spPr>
        <c:txPr>
          <a:bodyPr/>
          <a:lstStyle/>
          <a:p>
            <a:pPr>
              <a:defRPr sz="400">
                <a:solidFill>
                  <a:schemeClr val="bg1"/>
                </a:solidFill>
              </a:defRPr>
            </a:pPr>
            <a:endParaRPr lang="es-EC"/>
          </a:p>
        </c:txPr>
        <c:crossAx val="1976675872"/>
        <c:crosses val="autoZero"/>
        <c:crossBetween val="between"/>
        <c:majorUnit val="5.000000000000001E-2"/>
        <c:minorUnit val="5.000000000000001E-2"/>
      </c:valAx>
    </c:plotArea>
    <c:legend>
      <c:legendPos val="b"/>
      <c:layout>
        <c:manualLayout>
          <c:xMode val="edge"/>
          <c:yMode val="edge"/>
          <c:x val="0.16811738641837923"/>
          <c:y val="0.92542730661871475"/>
          <c:w val="0.65240330233634647"/>
          <c:h val="5.66565690574896E-2"/>
        </c:manualLayout>
      </c:layout>
      <c:overlay val="0"/>
    </c:legend>
    <c:plotVisOnly val="1"/>
    <c:dispBlanksAs val="gap"/>
    <c:showDLblsOverMax val="0"/>
  </c:chart>
  <c:spPr>
    <a:ln>
      <a:solidFill>
        <a:schemeClr val="bg1"/>
      </a:solidFill>
    </a:ln>
  </c:spPr>
  <c:txPr>
    <a:bodyPr/>
    <a:lstStyle/>
    <a:p>
      <a:pPr>
        <a:defRPr sz="1100">
          <a:solidFill>
            <a:srgbClr val="5A5A72"/>
          </a:solidFill>
          <a:latin typeface="Century Gothic" panose="020B0502020202020204" pitchFamily="34" charset="0"/>
        </a:defRPr>
      </a:pPr>
      <a:endParaRPr lang="es-EC"/>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752652751778107E-2"/>
          <c:y val="0"/>
          <c:w val="0.97247347248221894"/>
          <c:h val="0.7667539485168664"/>
        </c:manualLayout>
      </c:layout>
      <c:barChart>
        <c:barDir val="col"/>
        <c:grouping val="clustered"/>
        <c:varyColors val="0"/>
        <c:ser>
          <c:idx val="0"/>
          <c:order val="0"/>
          <c:tx>
            <c:strRef>
              <c:f>'1.1.1_PROD-PIB'!$B$9</c:f>
              <c:strCache>
                <c:ptCount val="1"/>
                <c:pt idx="0">
                  <c:v>Industrias características de la enseñanza</c:v>
                </c:pt>
              </c:strCache>
            </c:strRef>
          </c:tx>
          <c:spPr>
            <a:solidFill>
              <a:srgbClr val="FFC1CD"/>
            </a:solidFill>
            <a:ln>
              <a:solidFill>
                <a:srgbClr val="D64265"/>
              </a:solidFill>
            </a:ln>
          </c:spPr>
          <c:invertIfNegative val="0"/>
          <c:dLbls>
            <c:spPr>
              <a:noFill/>
              <a:ln>
                <a:noFill/>
              </a:ln>
              <a:effectLst/>
            </c:spPr>
            <c:txPr>
              <a:bodyPr/>
              <a:lstStyle/>
              <a:p>
                <a:pPr>
                  <a:defRPr sz="1100">
                    <a:solidFill>
                      <a:srgbClr val="5A5A72"/>
                    </a:solidFill>
                    <a:latin typeface="Century Gothic" panose="020B0502020202020204" pitchFamily="34" charset="0"/>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'1.1.1_PROD-PIB'!$C$49:$T$49</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'1.1.1_PROD-PIB'!$C$50:$T$50</c:f>
              <c:numCache>
                <c:formatCode>0.0%</c:formatCode>
                <c:ptCount val="18"/>
                <c:pt idx="0">
                  <c:v>6.5525064425802346E-2</c:v>
                </c:pt>
                <c:pt idx="1">
                  <c:v>6.3492504760311291E-2</c:v>
                </c:pt>
                <c:pt idx="2">
                  <c:v>7.019396986237586E-2</c:v>
                </c:pt>
                <c:pt idx="3">
                  <c:v>6.8524973050632931E-2</c:v>
                </c:pt>
                <c:pt idx="4">
                  <c:v>6.740287308860865E-2</c:v>
                </c:pt>
                <c:pt idx="5">
                  <c:v>6.4994710173890011E-2</c:v>
                </c:pt>
                <c:pt idx="6">
                  <c:v>6.649197207067685E-2</c:v>
                </c:pt>
                <c:pt idx="7">
                  <c:v>6.3184242842878158E-2</c:v>
                </c:pt>
                <c:pt idx="8">
                  <c:v>6.7198907131699043E-2</c:v>
                </c:pt>
                <c:pt idx="9">
                  <c:v>6.7283870222622028E-2</c:v>
                </c:pt>
                <c:pt idx="10">
                  <c:v>6.7765027095350414E-2</c:v>
                </c:pt>
                <c:pt idx="11">
                  <c:v>6.7630277892247209E-2</c:v>
                </c:pt>
                <c:pt idx="12">
                  <c:v>6.9577083052380292E-2</c:v>
                </c:pt>
                <c:pt idx="13">
                  <c:v>6.827346483754354E-2</c:v>
                </c:pt>
                <c:pt idx="14">
                  <c:v>6.1659620235192829E-2</c:v>
                </c:pt>
                <c:pt idx="15">
                  <c:v>5.9855275912202334E-2</c:v>
                </c:pt>
                <c:pt idx="16">
                  <c:v>6.1571664922907957E-2</c:v>
                </c:pt>
                <c:pt idx="17">
                  <c:v>6.014516433760729E-2</c:v>
                </c:pt>
              </c:numCache>
            </c:numRef>
          </c:val>
          <c:extLst xmlns:c16r2="http://schemas.microsoft.com/office/drawing/2015/06/chart">
            <c:ext xmlns:c16="http://schemas.microsoft.com/office/drawing/2014/chart" uri="{C3380CC4-5D6E-409C-BE32-E72D297353CC}">
              <c16:uniqueId val="{00000000-2F27-4799-B910-F339417A08D7}"/>
            </c:ext>
          </c:extLst>
        </c:ser>
        <c:ser>
          <c:idx val="1"/>
          <c:order val="1"/>
          <c:tx>
            <c:strRef>
              <c:f>'1.1.1_PROD-PIB'!$B$10</c:f>
              <c:strCache>
                <c:ptCount val="1"/>
                <c:pt idx="0">
                  <c:v>Industrias conexas de la enseñanza</c:v>
                </c:pt>
              </c:strCache>
            </c:strRef>
          </c:tx>
          <c:spPr>
            <a:solidFill>
              <a:srgbClr val="BFBFBF"/>
            </a:solidFill>
            <a:ln>
              <a:solidFill>
                <a:schemeClr val="tx1">
                  <a:lumMod val="65000"/>
                  <a:lumOff val="35000"/>
                </a:schemeClr>
              </a:solidFill>
            </a:ln>
          </c:spPr>
          <c:invertIfNegative val="0"/>
          <c:dLbls>
            <c:spPr>
              <a:noFill/>
              <a:ln>
                <a:noFill/>
              </a:ln>
              <a:effectLst/>
            </c:spPr>
            <c:txPr>
              <a:bodyPr/>
              <a:lstStyle/>
              <a:p>
                <a:pPr>
                  <a:defRPr sz="1100">
                    <a:solidFill>
                      <a:srgbClr val="5A5A72"/>
                    </a:solidFill>
                    <a:latin typeface="Century Gothic" panose="020B0502020202020204" pitchFamily="34" charset="0"/>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'1.1.1_PROD-PIB'!$C$49:$T$49</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'1.1.1_PROD-PIB'!$C$51:$T$51</c:f>
              <c:numCache>
                <c:formatCode>0.0%</c:formatCode>
                <c:ptCount val="18"/>
                <c:pt idx="0">
                  <c:v>1.5698214551239341E-2</c:v>
                </c:pt>
                <c:pt idx="1">
                  <c:v>1.4374371795652624E-2</c:v>
                </c:pt>
                <c:pt idx="2">
                  <c:v>1.7049195327474967E-2</c:v>
                </c:pt>
                <c:pt idx="3">
                  <c:v>1.5199043238749918E-2</c:v>
                </c:pt>
                <c:pt idx="4">
                  <c:v>1.4066136877486956E-2</c:v>
                </c:pt>
                <c:pt idx="5">
                  <c:v>1.4752565061857134E-2</c:v>
                </c:pt>
                <c:pt idx="6">
                  <c:v>1.3724659893211488E-2</c:v>
                </c:pt>
                <c:pt idx="7">
                  <c:v>1.5878485573277212E-2</c:v>
                </c:pt>
                <c:pt idx="8">
                  <c:v>1.6398428791626098E-2</c:v>
                </c:pt>
                <c:pt idx="9">
                  <c:v>1.5059654187936766E-2</c:v>
                </c:pt>
                <c:pt idx="10">
                  <c:v>1.6054669915095129E-2</c:v>
                </c:pt>
                <c:pt idx="11">
                  <c:v>1.4012016733209768E-2</c:v>
                </c:pt>
                <c:pt idx="12">
                  <c:v>1.4497532106959504E-2</c:v>
                </c:pt>
                <c:pt idx="13">
                  <c:v>1.1038781397344138E-2</c:v>
                </c:pt>
                <c:pt idx="14">
                  <c:v>1.1546871546958231E-2</c:v>
                </c:pt>
                <c:pt idx="15">
                  <c:v>1.1840015907262455E-2</c:v>
                </c:pt>
                <c:pt idx="16">
                  <c:v>1.1896632371350822E-2</c:v>
                </c:pt>
                <c:pt idx="17">
                  <c:v>1.165336656487327E-2</c:v>
                </c:pt>
              </c:numCache>
            </c:numRef>
          </c:val>
          <c:extLst xmlns:c16r2="http://schemas.microsoft.com/office/drawing/2015/06/chart">
            <c:ext xmlns:c16="http://schemas.microsoft.com/office/drawing/2014/chart" uri="{C3380CC4-5D6E-409C-BE32-E72D297353CC}">
              <c16:uniqueId val="{00000001-2F27-4799-B910-F339417A08D7}"/>
            </c:ext>
          </c:extLst>
        </c:ser>
        <c:dLbls>
          <c:showLegendKey val="0"/>
          <c:showVal val="0"/>
          <c:showCatName val="0"/>
          <c:showSerName val="0"/>
          <c:showPercent val="0"/>
          <c:showBubbleSize val="0"/>
        </c:dLbls>
        <c:gapWidth val="60"/>
        <c:axId val="1792032160"/>
        <c:axId val="1792033248"/>
      </c:barChart>
      <c:catAx>
        <c:axId val="1792032160"/>
        <c:scaling>
          <c:orientation val="minMax"/>
        </c:scaling>
        <c:delete val="0"/>
        <c:axPos val="b"/>
        <c:numFmt formatCode="General" sourceLinked="1"/>
        <c:majorTickMark val="out"/>
        <c:minorTickMark val="none"/>
        <c:tickLblPos val="nextTo"/>
        <c:txPr>
          <a:bodyPr/>
          <a:lstStyle/>
          <a:p>
            <a:pPr>
              <a:defRPr sz="1100">
                <a:solidFill>
                  <a:srgbClr val="5A5A72"/>
                </a:solidFill>
                <a:latin typeface="Century Gothic" panose="020B0502020202020204" pitchFamily="34" charset="0"/>
              </a:defRPr>
            </a:pPr>
            <a:endParaRPr lang="es-EC"/>
          </a:p>
        </c:txPr>
        <c:crossAx val="1792033248"/>
        <c:crosses val="autoZero"/>
        <c:auto val="1"/>
        <c:lblAlgn val="ctr"/>
        <c:lblOffset val="100"/>
        <c:noMultiLvlLbl val="0"/>
      </c:catAx>
      <c:valAx>
        <c:axId val="1792033248"/>
        <c:scaling>
          <c:orientation val="minMax"/>
        </c:scaling>
        <c:delete val="1"/>
        <c:axPos val="l"/>
        <c:numFmt formatCode="0.0%" sourceLinked="1"/>
        <c:majorTickMark val="out"/>
        <c:minorTickMark val="none"/>
        <c:tickLblPos val="none"/>
        <c:crossAx val="1792032160"/>
        <c:crosses val="autoZero"/>
        <c:crossBetween val="between"/>
      </c:valAx>
    </c:plotArea>
    <c:legend>
      <c:legendPos val="r"/>
      <c:layout>
        <c:manualLayout>
          <c:xMode val="edge"/>
          <c:yMode val="edge"/>
          <c:x val="9.8252669583511448E-2"/>
          <c:y val="0.87319520940586171"/>
          <c:w val="0.83076082082358949"/>
          <c:h val="9.9526920175463107E-2"/>
        </c:manualLayout>
      </c:layout>
      <c:overlay val="0"/>
      <c:txPr>
        <a:bodyPr/>
        <a:lstStyle/>
        <a:p>
          <a:pPr>
            <a:defRPr sz="1100">
              <a:solidFill>
                <a:srgbClr val="5A5A72"/>
              </a:solidFill>
              <a:latin typeface="Century Gothic" panose="020B0502020202020204" pitchFamily="34" charset="0"/>
            </a:defRPr>
          </a:pPr>
          <a:endParaRPr lang="es-EC"/>
        </a:p>
      </c:txPr>
    </c:legend>
    <c:plotVisOnly val="1"/>
    <c:dispBlanksAs val="gap"/>
    <c:showDLblsOverMax val="0"/>
  </c:chart>
  <c:spPr>
    <a:ln>
      <a:noFill/>
    </a:ln>
  </c:spPr>
  <c:txPr>
    <a:bodyPr/>
    <a:lstStyle/>
    <a:p>
      <a:pPr>
        <a:defRPr>
          <a:solidFill>
            <a:srgbClr val="595959"/>
          </a:solidFill>
        </a:defRPr>
      </a:pPr>
      <a:endParaRPr lang="es-EC"/>
    </a:p>
  </c:txPr>
  <c:printSettings>
    <c:headerFooter/>
    <c:pageMargins b="0.75000000000000011" l="0.70000000000000007" r="0.70000000000000007" t="0.75000000000000011" header="0.30000000000000004" footer="0.30000000000000004"/>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554670722977831E-2"/>
          <c:y val="5.2774890587226495E-2"/>
          <c:w val="0.87615336435218338"/>
          <c:h val="0.69980196596778987"/>
        </c:manualLayout>
      </c:layout>
      <c:bar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'2PROD-CARACT'!#REF!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2C32-487D-A02E-54E0A31D375A}"/>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'2PROD-CARACT'!#REF!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'2PROD-CARACT'!#REF!</c15:sqref>
                        </c15:formulaRef>
                      </c:ext>
                    </c:extLst>
                  </c:multiLvlStrRef>
                </c15:cat>
              </c15:filteredCategoryTitle>
            </c:ext>
          </c:extLst>
        </c:ser>
        <c:ser>
          <c:idx val="1"/>
          <c:order val="1"/>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'2PROD-CARACT'!#REF!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1-2C32-487D-A02E-54E0A31D375A}"/>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'2PROD-CARACT'!#REF!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'2PROD-CARACT'!#REF!</c15:sqref>
                        </c15:formulaRef>
                      </c:ext>
                    </c:extLst>
                  </c:multiLvlStrRef>
                </c15:cat>
              </c15:filteredCategoryTitle>
            </c:ext>
          </c:extLst>
        </c:ser>
        <c:dLbls>
          <c:showLegendKey val="0"/>
          <c:showVal val="0"/>
          <c:showCatName val="0"/>
          <c:showSerName val="0"/>
          <c:showPercent val="0"/>
          <c:showBubbleSize val="0"/>
        </c:dLbls>
        <c:gapWidth val="150"/>
        <c:overlap val="100"/>
        <c:axId val="1976681856"/>
        <c:axId val="1976673152"/>
      </c:barChart>
      <c:catAx>
        <c:axId val="1976681856"/>
        <c:scaling>
          <c:orientation val="minMax"/>
        </c:scaling>
        <c:delete val="0"/>
        <c:axPos val="b"/>
        <c:numFmt formatCode="General" sourceLinked="1"/>
        <c:majorTickMark val="out"/>
        <c:minorTickMark val="none"/>
        <c:tickLblPos val="nextTo"/>
        <c:crossAx val="1976673152"/>
        <c:crosses val="autoZero"/>
        <c:auto val="1"/>
        <c:lblAlgn val="ctr"/>
        <c:lblOffset val="100"/>
        <c:noMultiLvlLbl val="0"/>
      </c:catAx>
      <c:valAx>
        <c:axId val="1976673152"/>
        <c:scaling>
          <c:orientation val="minMax"/>
        </c:scaling>
        <c:delete val="0"/>
        <c:axPos val="l"/>
        <c:numFmt formatCode="General" sourceLinked="1"/>
        <c:majorTickMark val="out"/>
        <c:minorTickMark val="none"/>
        <c:tickLblPos val="nextTo"/>
        <c:crossAx val="1976681856"/>
        <c:crosses val="autoZero"/>
        <c:crossBetween val="between"/>
      </c:valAx>
    </c:plotArea>
    <c:legend>
      <c:legendPos val="r"/>
      <c:layout>
        <c:manualLayout>
          <c:xMode val="edge"/>
          <c:yMode val="edge"/>
          <c:x val="7.445045931758533E-2"/>
          <c:y val="0.82719724766006564"/>
          <c:w val="0.88388287401574794"/>
          <c:h val="0.15843920287839905"/>
        </c:manualLayout>
      </c:layout>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209936946328284"/>
          <c:y val="1.4246962497167438E-2"/>
          <c:w val="0.70269027770489356"/>
          <c:h val="0.95961152858270404"/>
        </c:manualLayout>
      </c:layout>
      <c:barChart>
        <c:barDir val="bar"/>
        <c:grouping val="clustered"/>
        <c:varyColors val="0"/>
        <c:ser>
          <c:idx val="0"/>
          <c:order val="0"/>
          <c:tx>
            <c:strRef>
              <c:f>'1.3.2_VAB-CARACT'!$I$27</c:f>
              <c:strCache>
                <c:ptCount val="1"/>
                <c:pt idx="0">
                  <c:v>2023</c:v>
                </c:pt>
              </c:strCache>
            </c:strRef>
          </c:tx>
          <c:spPr>
            <a:solidFill>
              <a:srgbClr val="BFBFBF"/>
            </a:solidFill>
            <a:ln>
              <a:solidFill>
                <a:srgbClr val="6E6E7C"/>
              </a:solidFill>
            </a:ln>
          </c:spPr>
          <c:invertIfNegative val="0"/>
          <c:dLbls>
            <c:spPr>
              <a:noFill/>
              <a:ln>
                <a:noFill/>
              </a:ln>
              <a:effectLst/>
            </c:spPr>
            <c:txPr>
              <a:bodyPr wrap="square" lIns="38100" tIns="19050" rIns="38100" bIns="19050" anchor="ctr">
                <a:spAutoFit/>
              </a:bodyPr>
              <a:lstStyle/>
              <a:p>
                <a:pPr>
                  <a:defRPr sz="1100">
                    <a:solidFill>
                      <a:srgbClr val="5A5A72"/>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'1.3.2_VAB-CARACT'!$E$28:$E$36</c:f>
              <c:strCache>
                <c:ptCount val="9"/>
                <c:pt idx="0">
                  <c:v>Regulación y administración</c:v>
                </c:pt>
                <c:pt idx="1">
                  <c:v>Enseñanza de desarrollo infantil</c:v>
                </c:pt>
                <c:pt idx="2">
                  <c:v>Enseñanza preprimaria</c:v>
                </c:pt>
                <c:pt idx="3">
                  <c:v>Enseñanza primaria</c:v>
                </c:pt>
                <c:pt idx="4">
                  <c:v>Enseñanza secundaria baja</c:v>
                </c:pt>
                <c:pt idx="5">
                  <c:v>Enseñanza secundaria alta</c:v>
                </c:pt>
                <c:pt idx="6">
                  <c:v>Enseñanza superior de ciclo corto</c:v>
                </c:pt>
                <c:pt idx="7">
                  <c:v>Enseñanza superior</c:v>
                </c:pt>
                <c:pt idx="8">
                  <c:v>Otros tipos de enseñanza</c:v>
                </c:pt>
              </c:strCache>
            </c:strRef>
          </c:cat>
          <c:val>
            <c:numRef>
              <c:f>'1.3.2_VAB-CARACT'!$I$28:$I$36</c:f>
              <c:numCache>
                <c:formatCode>0.0%</c:formatCode>
                <c:ptCount val="9"/>
                <c:pt idx="0">
                  <c:v>2.8940713456849051E-2</c:v>
                </c:pt>
                <c:pt idx="1">
                  <c:v>2.442222766369604E-2</c:v>
                </c:pt>
                <c:pt idx="2">
                  <c:v>8.4902433603213576E-2</c:v>
                </c:pt>
                <c:pt idx="3">
                  <c:v>0.26020073227459184</c:v>
                </c:pt>
                <c:pt idx="4">
                  <c:v>0.13404695912992232</c:v>
                </c:pt>
                <c:pt idx="5">
                  <c:v>0.12675536627691977</c:v>
                </c:pt>
                <c:pt idx="6">
                  <c:v>2.3823217168986978E-2</c:v>
                </c:pt>
                <c:pt idx="7">
                  <c:v>0.28692005461632741</c:v>
                </c:pt>
                <c:pt idx="8">
                  <c:v>2.9988295809493033E-2</c:v>
                </c:pt>
              </c:numCache>
            </c:numRef>
          </c:val>
          <c:extLst xmlns:c16r2="http://schemas.microsoft.com/office/drawing/2015/06/chart">
            <c:ext xmlns:c16="http://schemas.microsoft.com/office/drawing/2014/chart" uri="{C3380CC4-5D6E-409C-BE32-E72D297353CC}">
              <c16:uniqueId val="{00000000-BF56-4220-A859-BB594030D622}"/>
            </c:ext>
          </c:extLst>
        </c:ser>
        <c:ser>
          <c:idx val="1"/>
          <c:order val="1"/>
          <c:tx>
            <c:strRef>
              <c:f>'1.3.2_VAB-CARACT'!$J$27</c:f>
              <c:strCache>
                <c:ptCount val="1"/>
                <c:pt idx="0">
                  <c:v>2024</c:v>
                </c:pt>
              </c:strCache>
            </c:strRef>
          </c:tx>
          <c:spPr>
            <a:solidFill>
              <a:srgbClr val="FFC1CD"/>
            </a:solidFill>
            <a:ln>
              <a:solidFill>
                <a:srgbClr val="D64265"/>
              </a:solidFill>
            </a:ln>
          </c:spPr>
          <c:invertIfNegative val="0"/>
          <c:dLbls>
            <c:spPr>
              <a:noFill/>
              <a:ln>
                <a:noFill/>
              </a:ln>
              <a:effectLst/>
            </c:spPr>
            <c:txPr>
              <a:bodyPr wrap="square" lIns="38100" tIns="19050" rIns="38100" bIns="19050" anchor="ctr">
                <a:spAutoFit/>
              </a:bodyPr>
              <a:lstStyle/>
              <a:p>
                <a:pPr>
                  <a:defRPr sz="1100">
                    <a:solidFill>
                      <a:srgbClr val="5A5A72"/>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'1.3.2_VAB-CARACT'!$E$28:$E$36</c:f>
              <c:strCache>
                <c:ptCount val="9"/>
                <c:pt idx="0">
                  <c:v>Regulación y administración</c:v>
                </c:pt>
                <c:pt idx="1">
                  <c:v>Enseñanza de desarrollo infantil</c:v>
                </c:pt>
                <c:pt idx="2">
                  <c:v>Enseñanza preprimaria</c:v>
                </c:pt>
                <c:pt idx="3">
                  <c:v>Enseñanza primaria</c:v>
                </c:pt>
                <c:pt idx="4">
                  <c:v>Enseñanza secundaria baja</c:v>
                </c:pt>
                <c:pt idx="5">
                  <c:v>Enseñanza secundaria alta</c:v>
                </c:pt>
                <c:pt idx="6">
                  <c:v>Enseñanza superior de ciclo corto</c:v>
                </c:pt>
                <c:pt idx="7">
                  <c:v>Enseñanza superior</c:v>
                </c:pt>
                <c:pt idx="8">
                  <c:v>Otros tipos de enseñanza</c:v>
                </c:pt>
              </c:strCache>
            </c:strRef>
          </c:cat>
          <c:val>
            <c:numRef>
              <c:f>'1.3.2_VAB-CARACT'!$J$28:$J$36</c:f>
              <c:numCache>
                <c:formatCode>0.0%</c:formatCode>
                <c:ptCount val="9"/>
                <c:pt idx="0">
                  <c:v>2.8937013698771125E-2</c:v>
                </c:pt>
                <c:pt idx="1">
                  <c:v>2.5561529970564625E-2</c:v>
                </c:pt>
                <c:pt idx="2">
                  <c:v>8.2599003468434157E-2</c:v>
                </c:pt>
                <c:pt idx="3">
                  <c:v>0.25763463982832796</c:v>
                </c:pt>
                <c:pt idx="4">
                  <c:v>0.13778711713427061</c:v>
                </c:pt>
                <c:pt idx="5">
                  <c:v>0.12589171306683683</c:v>
                </c:pt>
                <c:pt idx="6">
                  <c:v>2.4039587235750601E-2</c:v>
                </c:pt>
                <c:pt idx="7">
                  <c:v>0.28914966113295321</c:v>
                </c:pt>
                <c:pt idx="8">
                  <c:v>2.8399734464090901E-2</c:v>
                </c:pt>
              </c:numCache>
            </c:numRef>
          </c:val>
          <c:extLst xmlns:c16r2="http://schemas.microsoft.com/office/drawing/2015/06/chart">
            <c:ext xmlns:c16="http://schemas.microsoft.com/office/drawing/2014/chart" uri="{C3380CC4-5D6E-409C-BE32-E72D297353CC}">
              <c16:uniqueId val="{00000001-BF56-4220-A859-BB594030D622}"/>
            </c:ext>
          </c:extLst>
        </c:ser>
        <c:dLbls>
          <c:showLegendKey val="0"/>
          <c:showVal val="0"/>
          <c:showCatName val="0"/>
          <c:showSerName val="0"/>
          <c:showPercent val="0"/>
          <c:showBubbleSize val="0"/>
        </c:dLbls>
        <c:gapWidth val="25"/>
        <c:axId val="1976673696"/>
        <c:axId val="1976676416"/>
      </c:barChart>
      <c:catAx>
        <c:axId val="1976673696"/>
        <c:scaling>
          <c:orientation val="maxMin"/>
        </c:scaling>
        <c:delete val="0"/>
        <c:axPos val="l"/>
        <c:numFmt formatCode="General" sourceLinked="1"/>
        <c:majorTickMark val="out"/>
        <c:minorTickMark val="none"/>
        <c:tickLblPos val="nextTo"/>
        <c:txPr>
          <a:bodyPr/>
          <a:lstStyle/>
          <a:p>
            <a:pPr>
              <a:defRPr sz="1100">
                <a:solidFill>
                  <a:srgbClr val="5A5A72"/>
                </a:solidFill>
                <a:latin typeface="Century Gothic" panose="020B0502020202020204" pitchFamily="34" charset="0"/>
              </a:defRPr>
            </a:pPr>
            <a:endParaRPr lang="es-EC"/>
          </a:p>
        </c:txPr>
        <c:crossAx val="1976676416"/>
        <c:crosses val="autoZero"/>
        <c:auto val="1"/>
        <c:lblAlgn val="ctr"/>
        <c:lblOffset val="100"/>
        <c:noMultiLvlLbl val="0"/>
      </c:catAx>
      <c:valAx>
        <c:axId val="1976676416"/>
        <c:scaling>
          <c:orientation val="minMax"/>
        </c:scaling>
        <c:delete val="1"/>
        <c:axPos val="t"/>
        <c:numFmt formatCode="0.0%" sourceLinked="1"/>
        <c:majorTickMark val="out"/>
        <c:minorTickMark val="none"/>
        <c:tickLblPos val="nextTo"/>
        <c:crossAx val="1976673696"/>
        <c:crosses val="autoZero"/>
        <c:crossBetween val="between"/>
      </c:valAx>
      <c:spPr>
        <a:ln>
          <a:noFill/>
        </a:ln>
      </c:spPr>
    </c:plotArea>
    <c:legend>
      <c:legendPos val="r"/>
      <c:layout>
        <c:manualLayout>
          <c:xMode val="edge"/>
          <c:yMode val="edge"/>
          <c:x val="0.8419868415586711"/>
          <c:y val="0.39183520230997165"/>
          <c:w val="5.3997448709980606E-2"/>
          <c:h val="0.18031859548960902"/>
        </c:manualLayout>
      </c:layout>
      <c:overlay val="0"/>
      <c:txPr>
        <a:bodyPr/>
        <a:lstStyle/>
        <a:p>
          <a:pPr>
            <a:defRPr sz="1100">
              <a:solidFill>
                <a:srgbClr val="5A5A72"/>
              </a:solidFill>
              <a:latin typeface="Century Gothic" panose="020B0502020202020204" pitchFamily="34" charset="0"/>
            </a:defRPr>
          </a:pPr>
          <a:endParaRPr lang="es-EC"/>
        </a:p>
      </c:txPr>
    </c:legend>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0007959802531562E-2"/>
          <c:y val="9.4173060424253344E-3"/>
          <c:w val="0.98544296755995398"/>
          <c:h val="0.90667968776069052"/>
        </c:manualLayout>
      </c:layout>
      <c:barChart>
        <c:barDir val="col"/>
        <c:grouping val="clustered"/>
        <c:varyColors val="0"/>
        <c:ser>
          <c:idx val="0"/>
          <c:order val="0"/>
          <c:spPr>
            <a:solidFill>
              <a:srgbClr val="E1748D"/>
            </a:solidFill>
            <a:ln>
              <a:solidFill>
                <a:srgbClr val="D64265"/>
              </a:solidFill>
            </a:ln>
          </c:spPr>
          <c:invertIfNegative val="0"/>
          <c:dLbls>
            <c:spPr>
              <a:noFill/>
              <a:ln>
                <a:noFill/>
              </a:ln>
              <a:effectLst/>
            </c:spPr>
            <c:txPr>
              <a:bodyPr/>
              <a:lstStyle/>
              <a:p>
                <a:pPr>
                  <a:defRPr sz="1100">
                    <a:solidFill>
                      <a:srgbClr val="5A5A72"/>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'1.3.3_VAB-CONEX'!$C$8:$O$8</c:f>
              <c:numCache>
                <c:formatCode>General</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'1.3.3_VAB-CONEX'!#REF!</c:f>
              <c:numCache>
                <c:formatCode>_ * #,##0_ ;_ * \-#,##0_ ;_ * "-"??_ ;_ @_ </c:formatCode>
                <c:ptCount val="13"/>
                <c:pt idx="0">
                  <c:v>303948</c:v>
                </c:pt>
                <c:pt idx="1">
                  <c:v>317366</c:v>
                </c:pt>
                <c:pt idx="2">
                  <c:v>396046</c:v>
                </c:pt>
                <c:pt idx="3">
                  <c:v>372665</c:v>
                </c:pt>
                <c:pt idx="4">
                  <c:v>398658</c:v>
                </c:pt>
                <c:pt idx="5">
                  <c:v>403814</c:v>
                </c:pt>
                <c:pt idx="6">
                  <c:v>370869</c:v>
                </c:pt>
                <c:pt idx="7">
                  <c:v>452523</c:v>
                </c:pt>
                <c:pt idx="8">
                  <c:v>510211</c:v>
                </c:pt>
                <c:pt idx="9">
                  <c:v>461564</c:v>
                </c:pt>
                <c:pt idx="10">
                  <c:v>541072</c:v>
                </c:pt>
                <c:pt idx="11">
                  <c:v>485811</c:v>
                </c:pt>
                <c:pt idx="12">
                  <c:v>510507</c:v>
                </c:pt>
              </c:numCache>
            </c:numRef>
          </c:val>
          <c:extLst xmlns:c16r2="http://schemas.microsoft.com/office/drawing/2015/06/chart">
            <c:ext xmlns:c16="http://schemas.microsoft.com/office/drawing/2014/chart" uri="{C3380CC4-5D6E-409C-BE32-E72D297353CC}">
              <c16:uniqueId val="{00000000-E5B2-4453-9ADF-D7BC0B36B8CB}"/>
            </c:ext>
            <c:ext xmlns:c15="http://schemas.microsoft.com/office/drawing/2012/chart" uri="{02D57815-91ED-43cb-92C2-25804820EDAC}">
              <c15:filteredSeriesTitle>
                <c15:tx>
                  <c:strRef>
                    <c:extLst>
                      <c:ext uri="{02D57815-91ED-43cb-92C2-25804820EDAC}">
                        <c15:formulaRef>
                          <c15:sqref>'1.3.3_VAB-CONEX'!#REF!</c15:sqref>
                        </c15:formulaRef>
                      </c:ext>
                    </c:extLst>
                    <c:strCache>
                      <c:ptCount val="1"/>
                      <c:pt idx="0">
                        <c:v>Total</c:v>
                      </c:pt>
                    </c:strCache>
                  </c:strRef>
                </c15:tx>
              </c15:filteredSeriesTitle>
            </c:ext>
          </c:extLst>
        </c:ser>
        <c:dLbls>
          <c:showLegendKey val="0"/>
          <c:showVal val="0"/>
          <c:showCatName val="0"/>
          <c:showSerName val="0"/>
          <c:showPercent val="0"/>
          <c:showBubbleSize val="0"/>
        </c:dLbls>
        <c:gapWidth val="150"/>
        <c:axId val="1976677504"/>
        <c:axId val="1976678592"/>
      </c:barChart>
      <c:catAx>
        <c:axId val="1976677504"/>
        <c:scaling>
          <c:orientation val="minMax"/>
        </c:scaling>
        <c:delete val="0"/>
        <c:axPos val="b"/>
        <c:numFmt formatCode="General" sourceLinked="0"/>
        <c:majorTickMark val="out"/>
        <c:minorTickMark val="none"/>
        <c:tickLblPos val="nextTo"/>
        <c:txPr>
          <a:bodyPr/>
          <a:lstStyle/>
          <a:p>
            <a:pPr>
              <a:defRPr sz="1100">
                <a:solidFill>
                  <a:srgbClr val="595959"/>
                </a:solidFill>
                <a:latin typeface="Century Gothic" panose="020B0502020202020204" pitchFamily="34" charset="0"/>
              </a:defRPr>
            </a:pPr>
            <a:endParaRPr lang="es-EC"/>
          </a:p>
        </c:txPr>
        <c:crossAx val="1976678592"/>
        <c:crosses val="autoZero"/>
        <c:auto val="1"/>
        <c:lblAlgn val="ctr"/>
        <c:lblOffset val="100"/>
        <c:noMultiLvlLbl val="0"/>
      </c:catAx>
      <c:valAx>
        <c:axId val="1976678592"/>
        <c:scaling>
          <c:orientation val="minMax"/>
        </c:scaling>
        <c:delete val="1"/>
        <c:axPos val="l"/>
        <c:numFmt formatCode="_ * #,##0_ ;_ * \-#,##0_ ;_ * &quot;-&quot;??_ ;_ @_ " sourceLinked="1"/>
        <c:majorTickMark val="out"/>
        <c:minorTickMark val="none"/>
        <c:tickLblPos val="nextTo"/>
        <c:crossAx val="1976677504"/>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689433257826052"/>
          <c:y val="1.4246954859286311E-2"/>
          <c:w val="0.70433526784926692"/>
          <c:h val="0.95526660426468291"/>
        </c:manualLayout>
      </c:layout>
      <c:barChart>
        <c:barDir val="bar"/>
        <c:grouping val="clustered"/>
        <c:varyColors val="0"/>
        <c:ser>
          <c:idx val="0"/>
          <c:order val="0"/>
          <c:tx>
            <c:strRef>
              <c:f>'1.3.3_VAB-CONEX'!$H$23</c:f>
              <c:strCache>
                <c:ptCount val="1"/>
                <c:pt idx="0">
                  <c:v>2023</c:v>
                </c:pt>
              </c:strCache>
            </c:strRef>
          </c:tx>
          <c:spPr>
            <a:solidFill>
              <a:srgbClr val="BFBFBF"/>
            </a:solidFill>
            <a:ln>
              <a:solidFill>
                <a:srgbClr val="6E6E7C"/>
              </a:solidFill>
            </a:ln>
          </c:spPr>
          <c:invertIfNegative val="0"/>
          <c:dLbls>
            <c:spPr>
              <a:noFill/>
              <a:ln>
                <a:noFill/>
              </a:ln>
              <a:effectLst/>
            </c:spPr>
            <c:txPr>
              <a:bodyPr wrap="square" lIns="38100" tIns="19050" rIns="38100" bIns="19050" anchor="ctr">
                <a:spAutoFit/>
              </a:bodyPr>
              <a:lstStyle/>
              <a:p>
                <a:pPr>
                  <a:defRPr sz="1100">
                    <a:solidFill>
                      <a:srgbClr val="5A5A72"/>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'1.3.3_VAB-CONEX'!$E$24:$E$29</c:f>
              <c:strCache>
                <c:ptCount val="6"/>
                <c:pt idx="0">
                  <c:v>Prendas de vestir</c:v>
                </c:pt>
                <c:pt idx="1">
                  <c:v>Productos de papel</c:v>
                </c:pt>
                <c:pt idx="2">
                  <c:v>Muebles</c:v>
                </c:pt>
                <c:pt idx="3">
                  <c:v>Construcción </c:v>
                </c:pt>
                <c:pt idx="4">
                  <c:v>Transporte estudiantil </c:v>
                </c:pt>
                <c:pt idx="5">
                  <c:v>Comercio</c:v>
                </c:pt>
              </c:strCache>
            </c:strRef>
          </c:cat>
          <c:val>
            <c:numRef>
              <c:f>'1.3.3_VAB-CONEX'!$H$24:$H$29</c:f>
              <c:numCache>
                <c:formatCode>0.0%</c:formatCode>
                <c:ptCount val="6"/>
                <c:pt idx="0">
                  <c:v>0.10753271069854529</c:v>
                </c:pt>
                <c:pt idx="1">
                  <c:v>0.4156250699130411</c:v>
                </c:pt>
                <c:pt idx="2">
                  <c:v>8.148633834642106E-3</c:v>
                </c:pt>
                <c:pt idx="3">
                  <c:v>0.11770172386198778</c:v>
                </c:pt>
                <c:pt idx="4">
                  <c:v>0.17164963800102911</c:v>
                </c:pt>
                <c:pt idx="5">
                  <c:v>0.17934222369075462</c:v>
                </c:pt>
              </c:numCache>
            </c:numRef>
          </c:val>
          <c:extLst xmlns:c16r2="http://schemas.microsoft.com/office/drawing/2015/06/chart">
            <c:ext xmlns:c16="http://schemas.microsoft.com/office/drawing/2014/chart" uri="{C3380CC4-5D6E-409C-BE32-E72D297353CC}">
              <c16:uniqueId val="{00000000-3F11-45A0-9966-101C09AEC3B9}"/>
            </c:ext>
          </c:extLst>
        </c:ser>
        <c:ser>
          <c:idx val="1"/>
          <c:order val="1"/>
          <c:tx>
            <c:strRef>
              <c:f>'1.3.3_VAB-CONEX'!$I$23</c:f>
              <c:strCache>
                <c:ptCount val="1"/>
                <c:pt idx="0">
                  <c:v>2024</c:v>
                </c:pt>
              </c:strCache>
            </c:strRef>
          </c:tx>
          <c:spPr>
            <a:solidFill>
              <a:srgbClr val="FFC1CD"/>
            </a:solidFill>
            <a:ln>
              <a:solidFill>
                <a:srgbClr val="D64265"/>
              </a:solidFill>
            </a:ln>
          </c:spPr>
          <c:invertIfNegative val="0"/>
          <c:dLbls>
            <c:spPr>
              <a:noFill/>
              <a:ln>
                <a:noFill/>
              </a:ln>
              <a:effectLst/>
            </c:spPr>
            <c:txPr>
              <a:bodyPr wrap="square" lIns="38100" tIns="19050" rIns="38100" bIns="19050" anchor="ctr">
                <a:spAutoFit/>
              </a:bodyPr>
              <a:lstStyle/>
              <a:p>
                <a:pPr>
                  <a:defRPr sz="1100">
                    <a:solidFill>
                      <a:srgbClr val="5A5A72"/>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'1.3.3_VAB-CONEX'!$E$24:$E$29</c:f>
              <c:strCache>
                <c:ptCount val="6"/>
                <c:pt idx="0">
                  <c:v>Prendas de vestir</c:v>
                </c:pt>
                <c:pt idx="1">
                  <c:v>Productos de papel</c:v>
                </c:pt>
                <c:pt idx="2">
                  <c:v>Muebles</c:v>
                </c:pt>
                <c:pt idx="3">
                  <c:v>Construcción </c:v>
                </c:pt>
                <c:pt idx="4">
                  <c:v>Transporte estudiantil </c:v>
                </c:pt>
                <c:pt idx="5">
                  <c:v>Comercio</c:v>
                </c:pt>
              </c:strCache>
            </c:strRef>
          </c:cat>
          <c:val>
            <c:numRef>
              <c:f>'1.3.3_VAB-CONEX'!$I$24:$I$29</c:f>
              <c:numCache>
                <c:formatCode>0.0%</c:formatCode>
                <c:ptCount val="6"/>
                <c:pt idx="0">
                  <c:v>0.10509840062845814</c:v>
                </c:pt>
                <c:pt idx="1">
                  <c:v>0.41032568958657112</c:v>
                </c:pt>
                <c:pt idx="2">
                  <c:v>7.7707080016187558E-3</c:v>
                </c:pt>
                <c:pt idx="3">
                  <c:v>0.12057350205575186</c:v>
                </c:pt>
                <c:pt idx="4">
                  <c:v>0.17474740948060383</c:v>
                </c:pt>
                <c:pt idx="5">
                  <c:v>0.18148429024699628</c:v>
                </c:pt>
              </c:numCache>
            </c:numRef>
          </c:val>
          <c:extLst xmlns:c16r2="http://schemas.microsoft.com/office/drawing/2015/06/chart">
            <c:ext xmlns:c16="http://schemas.microsoft.com/office/drawing/2014/chart" uri="{C3380CC4-5D6E-409C-BE32-E72D297353CC}">
              <c16:uniqueId val="{00000001-3F11-45A0-9966-101C09AEC3B9}"/>
            </c:ext>
          </c:extLst>
        </c:ser>
        <c:dLbls>
          <c:showLegendKey val="0"/>
          <c:showVal val="0"/>
          <c:showCatName val="0"/>
          <c:showSerName val="0"/>
          <c:showPercent val="0"/>
          <c:showBubbleSize val="0"/>
        </c:dLbls>
        <c:gapWidth val="25"/>
        <c:axId val="1976679136"/>
        <c:axId val="1976680768"/>
      </c:barChart>
      <c:catAx>
        <c:axId val="1976679136"/>
        <c:scaling>
          <c:orientation val="maxMin"/>
        </c:scaling>
        <c:delete val="0"/>
        <c:axPos val="l"/>
        <c:numFmt formatCode="General" sourceLinked="1"/>
        <c:majorTickMark val="out"/>
        <c:minorTickMark val="none"/>
        <c:tickLblPos val="nextTo"/>
        <c:txPr>
          <a:bodyPr/>
          <a:lstStyle/>
          <a:p>
            <a:pPr>
              <a:defRPr sz="1100">
                <a:solidFill>
                  <a:srgbClr val="5A5A72"/>
                </a:solidFill>
                <a:latin typeface="Century Gothic" panose="020B0502020202020204" pitchFamily="34" charset="0"/>
              </a:defRPr>
            </a:pPr>
            <a:endParaRPr lang="es-EC"/>
          </a:p>
        </c:txPr>
        <c:crossAx val="1976680768"/>
        <c:crosses val="autoZero"/>
        <c:auto val="1"/>
        <c:lblAlgn val="ctr"/>
        <c:lblOffset val="100"/>
        <c:noMultiLvlLbl val="0"/>
      </c:catAx>
      <c:valAx>
        <c:axId val="1976680768"/>
        <c:scaling>
          <c:orientation val="minMax"/>
        </c:scaling>
        <c:delete val="1"/>
        <c:axPos val="t"/>
        <c:numFmt formatCode="0.0%" sourceLinked="1"/>
        <c:majorTickMark val="out"/>
        <c:minorTickMark val="none"/>
        <c:tickLblPos val="nextTo"/>
        <c:crossAx val="1976679136"/>
        <c:crosses val="autoZero"/>
        <c:crossBetween val="between"/>
      </c:valAx>
      <c:spPr>
        <a:ln>
          <a:noFill/>
        </a:ln>
      </c:spPr>
    </c:plotArea>
    <c:legend>
      <c:legendPos val="r"/>
      <c:layout>
        <c:manualLayout>
          <c:xMode val="edge"/>
          <c:yMode val="edge"/>
          <c:x val="0.93771304949496992"/>
          <c:y val="0.39408101447014421"/>
          <c:w val="5.3997448709980606E-2"/>
          <c:h val="0.18031859548960902"/>
        </c:manualLayout>
      </c:layout>
      <c:overlay val="0"/>
      <c:txPr>
        <a:bodyPr/>
        <a:lstStyle/>
        <a:p>
          <a:pPr>
            <a:defRPr sz="1100">
              <a:solidFill>
                <a:srgbClr val="5A5A72"/>
              </a:solidFill>
              <a:latin typeface="Century Gothic" panose="020B0502020202020204" pitchFamily="34" charset="0"/>
            </a:defRPr>
          </a:pPr>
          <a:endParaRPr lang="es-EC"/>
        </a:p>
      </c:txPr>
    </c:legend>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554670722977831E-2"/>
          <c:y val="5.2774890587226495E-2"/>
          <c:w val="0.87615336435218338"/>
          <c:h val="0.69980196596778987"/>
        </c:manualLayout>
      </c:layout>
      <c:bar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extLst xmlns:c16r2="http://schemas.microsoft.com/office/drawing/2015/06/chart">
            <c:ext xmlns:c16="http://schemas.microsoft.com/office/drawing/2014/chart" uri="{C3380CC4-5D6E-409C-BE32-E72D297353CC}">
              <c16:uniqueId val="{00000000-CCF2-48D4-B09F-18684E692A9C}"/>
            </c:ext>
          </c:extLst>
        </c:ser>
        <c:ser>
          <c:idx val="1"/>
          <c:order val="1"/>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extLst xmlns:c16r2="http://schemas.microsoft.com/office/drawing/2015/06/chart">
            <c:ext xmlns:c16="http://schemas.microsoft.com/office/drawing/2014/chart" uri="{C3380CC4-5D6E-409C-BE32-E72D297353CC}">
              <c16:uniqueId val="{00000001-CCF2-48D4-B09F-18684E692A9C}"/>
            </c:ext>
          </c:extLst>
        </c:ser>
        <c:dLbls>
          <c:showLegendKey val="0"/>
          <c:showVal val="0"/>
          <c:showCatName val="0"/>
          <c:showSerName val="0"/>
          <c:showPercent val="0"/>
          <c:showBubbleSize val="0"/>
        </c:dLbls>
        <c:gapWidth val="150"/>
        <c:overlap val="100"/>
        <c:axId val="1976670976"/>
        <c:axId val="1976679680"/>
      </c:barChart>
      <c:catAx>
        <c:axId val="1976670976"/>
        <c:scaling>
          <c:orientation val="minMax"/>
        </c:scaling>
        <c:delete val="0"/>
        <c:axPos val="b"/>
        <c:numFmt formatCode="General" sourceLinked="1"/>
        <c:majorTickMark val="out"/>
        <c:minorTickMark val="none"/>
        <c:tickLblPos val="nextTo"/>
        <c:crossAx val="1976679680"/>
        <c:crosses val="autoZero"/>
        <c:auto val="1"/>
        <c:lblAlgn val="ctr"/>
        <c:lblOffset val="100"/>
        <c:noMultiLvlLbl val="0"/>
      </c:catAx>
      <c:valAx>
        <c:axId val="1976679680"/>
        <c:scaling>
          <c:orientation val="minMax"/>
        </c:scaling>
        <c:delete val="0"/>
        <c:axPos val="l"/>
        <c:numFmt formatCode="General" sourceLinked="1"/>
        <c:majorTickMark val="out"/>
        <c:minorTickMark val="none"/>
        <c:tickLblPos val="nextTo"/>
        <c:crossAx val="1976670976"/>
        <c:crosses val="autoZero"/>
        <c:crossBetween val="between"/>
      </c:valAx>
    </c:plotArea>
    <c:legend>
      <c:legendPos val="r"/>
      <c:layout>
        <c:manualLayout>
          <c:xMode val="edge"/>
          <c:yMode val="edge"/>
          <c:x val="7.445045931758533E-2"/>
          <c:y val="0.82719724766006564"/>
          <c:w val="0.88388287401574794"/>
          <c:h val="0.15843920287839905"/>
        </c:manualLayout>
      </c:layout>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5238095238095247E-3"/>
          <c:y val="5.0925925925925923E-2"/>
          <c:w val="0.98436765858813102"/>
          <c:h val="0.69420530766987465"/>
        </c:manualLayout>
      </c:layout>
      <c:lineChart>
        <c:grouping val="standard"/>
        <c:varyColors val="0"/>
        <c:ser>
          <c:idx val="1"/>
          <c:order val="0"/>
          <c:spPr>
            <a:ln w="38100">
              <a:solidFill>
                <a:schemeClr val="bg1">
                  <a:lumMod val="50000"/>
                </a:schemeClr>
              </a:solidFill>
            </a:ln>
          </c:spPr>
          <c:marker>
            <c:symbol val="circle"/>
            <c:size val="7"/>
            <c:spPr>
              <a:solidFill>
                <a:schemeClr val="bg1">
                  <a:lumMod val="50000"/>
                </a:schemeClr>
              </a:solidFill>
              <a:ln>
                <a:solidFill>
                  <a:schemeClr val="bg1">
                    <a:lumMod val="50000"/>
                  </a:schemeClr>
                </a:solidFill>
              </a:ln>
            </c:spPr>
          </c:marker>
          <c:dLbls>
            <c:spPr>
              <a:noFill/>
              <a:ln>
                <a:noFill/>
              </a:ln>
              <a:effectLst/>
            </c:spPr>
            <c:txPr>
              <a:bodyPr/>
              <a:lstStyle/>
              <a:p>
                <a:pPr>
                  <a:defRPr sz="1100" b="0">
                    <a:solidFill>
                      <a:srgbClr val="5A5A72"/>
                    </a:solidFill>
                    <a:latin typeface="Century Gothic" panose="020B0502020202020204" pitchFamily="34" charset="0"/>
                  </a:defRPr>
                </a:pPr>
                <a:endParaRPr lang="es-EC"/>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'1.3.4_VAB-MyNM'!$C$8:$O$8</c:f>
              <c:numCache>
                <c:formatCode>General</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'1.3.4_VAB-MyNM'!#REF!</c:f>
              <c:numCache>
                <c:formatCode>_ * #,##0_ ;_ * \-#,##0_ ;_ * "-"??_ ;_ @_ </c:formatCode>
                <c:ptCount val="13"/>
                <c:pt idx="0">
                  <c:v>785864</c:v>
                </c:pt>
                <c:pt idx="1">
                  <c:v>804357</c:v>
                </c:pt>
                <c:pt idx="2">
                  <c:v>816130</c:v>
                </c:pt>
                <c:pt idx="3">
                  <c:v>962010</c:v>
                </c:pt>
                <c:pt idx="4">
                  <c:v>976054</c:v>
                </c:pt>
                <c:pt idx="5">
                  <c:v>976604</c:v>
                </c:pt>
                <c:pt idx="6">
                  <c:v>977121</c:v>
                </c:pt>
                <c:pt idx="7">
                  <c:v>948821</c:v>
                </c:pt>
                <c:pt idx="8">
                  <c:v>907839</c:v>
                </c:pt>
                <c:pt idx="9">
                  <c:v>936401</c:v>
                </c:pt>
                <c:pt idx="10">
                  <c:v>943959</c:v>
                </c:pt>
                <c:pt idx="11">
                  <c:v>1018405</c:v>
                </c:pt>
                <c:pt idx="12">
                  <c:v>1033584</c:v>
                </c:pt>
              </c:numCache>
            </c:numRef>
          </c:val>
          <c:smooth val="0"/>
          <c:extLst xmlns:c16r2="http://schemas.microsoft.com/office/drawing/2015/06/chart">
            <c:ext xmlns:c16="http://schemas.microsoft.com/office/drawing/2014/chart" uri="{C3380CC4-5D6E-409C-BE32-E72D297353CC}">
              <c16:uniqueId val="{00000000-486D-4D79-BAC5-EC110E934E5D}"/>
            </c:ext>
            <c:ext xmlns:c15="http://schemas.microsoft.com/office/drawing/2012/chart" uri="{02D57815-91ED-43cb-92C2-25804820EDAC}">
              <c15:filteredSeriesTitle>
                <c15:tx>
                  <c:strRef>
                    <c:extLst>
                      <c:ext uri="{02D57815-91ED-43cb-92C2-25804820EDAC}">
                        <c15:formulaRef>
                          <c15:sqref>'1.3.4_VAB-MyNM'!#REF!</c15:sqref>
                        </c15:formulaRef>
                      </c:ext>
                    </c:extLst>
                    <c:strCache>
                      <c:ptCount val="1"/>
                      <c:pt idx="0">
                        <c:v>Enseñanza Privada</c:v>
                      </c:pt>
                    </c:strCache>
                  </c:strRef>
                </c15:tx>
              </c15:filteredSeriesTitle>
            </c:ext>
          </c:extLst>
        </c:ser>
        <c:ser>
          <c:idx val="0"/>
          <c:order val="1"/>
          <c:spPr>
            <a:ln w="38100">
              <a:solidFill>
                <a:srgbClr val="E1748D"/>
              </a:solidFill>
            </a:ln>
          </c:spPr>
          <c:marker>
            <c:symbol val="diamond"/>
            <c:size val="8"/>
            <c:spPr>
              <a:solidFill>
                <a:srgbClr val="E1748D"/>
              </a:solidFill>
              <a:ln>
                <a:solidFill>
                  <a:srgbClr val="E1748D"/>
                </a:solidFill>
              </a:ln>
            </c:spPr>
          </c:marker>
          <c:dLbls>
            <c:spPr>
              <a:noFill/>
              <a:ln>
                <a:noFill/>
              </a:ln>
              <a:effectLst/>
            </c:spPr>
            <c:txPr>
              <a:bodyPr/>
              <a:lstStyle/>
              <a:p>
                <a:pPr>
                  <a:defRPr sz="1100" b="0">
                    <a:solidFill>
                      <a:srgbClr val="5A5A72"/>
                    </a:solidFill>
                    <a:latin typeface="Century Gothic" panose="020B0502020202020204" pitchFamily="34" charset="0"/>
                  </a:defRPr>
                </a:pPr>
                <a:endParaRPr lang="es-EC"/>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'1.3.4_VAB-MyNM'!$C$8:$O$8</c:f>
              <c:numCache>
                <c:formatCode>General</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'1.3.4_VAB-MyNM'!#REF!</c:f>
              <c:numCache>
                <c:formatCode>_ * #,##0_ ;_ * \-#,##0_ ;_ * "-"??_ ;_ @_ </c:formatCode>
                <c:ptCount val="13"/>
                <c:pt idx="0">
                  <c:v>1897088</c:v>
                </c:pt>
                <c:pt idx="1">
                  <c:v>2033702</c:v>
                </c:pt>
                <c:pt idx="2">
                  <c:v>2247106</c:v>
                </c:pt>
                <c:pt idx="3">
                  <c:v>2313008</c:v>
                </c:pt>
                <c:pt idx="4">
                  <c:v>2477201</c:v>
                </c:pt>
                <c:pt idx="5">
                  <c:v>2456963</c:v>
                </c:pt>
                <c:pt idx="6">
                  <c:v>2346374</c:v>
                </c:pt>
                <c:pt idx="7">
                  <c:v>2355517</c:v>
                </c:pt>
                <c:pt idx="8">
                  <c:v>2510734</c:v>
                </c:pt>
                <c:pt idx="9">
                  <c:v>2590904</c:v>
                </c:pt>
                <c:pt idx="10">
                  <c:v>2591435</c:v>
                </c:pt>
                <c:pt idx="11">
                  <c:v>2844599</c:v>
                </c:pt>
                <c:pt idx="12">
                  <c:v>2851398</c:v>
                </c:pt>
              </c:numCache>
            </c:numRef>
          </c:val>
          <c:smooth val="0"/>
          <c:extLst xmlns:c16r2="http://schemas.microsoft.com/office/drawing/2015/06/chart">
            <c:ext xmlns:c16="http://schemas.microsoft.com/office/drawing/2014/chart" uri="{C3380CC4-5D6E-409C-BE32-E72D297353CC}">
              <c16:uniqueId val="{00000001-486D-4D79-BAC5-EC110E934E5D}"/>
            </c:ext>
            <c:ext xmlns:c15="http://schemas.microsoft.com/office/drawing/2012/chart" uri="{02D57815-91ED-43cb-92C2-25804820EDAC}">
              <c15:filteredSeriesTitle>
                <c15:tx>
                  <c:strRef>
                    <c:extLst>
                      <c:ext uri="{02D57815-91ED-43cb-92C2-25804820EDAC}">
                        <c15:formulaRef>
                          <c15:sqref>'1.3.4_VAB-MyNM'!#REF!</c15:sqref>
                        </c15:formulaRef>
                      </c:ext>
                    </c:extLst>
                    <c:strCache>
                      <c:ptCount val="1"/>
                      <c:pt idx="0">
                        <c:v>Enseñanza Pública</c:v>
                      </c:pt>
                    </c:strCache>
                  </c:strRef>
                </c15:tx>
              </c15:filteredSeriesTitle>
            </c:ext>
          </c:extLst>
        </c:ser>
        <c:dLbls>
          <c:showLegendKey val="0"/>
          <c:showVal val="0"/>
          <c:showCatName val="0"/>
          <c:showSerName val="0"/>
          <c:showPercent val="0"/>
          <c:showBubbleSize val="0"/>
        </c:dLbls>
        <c:marker val="1"/>
        <c:smooth val="0"/>
        <c:axId val="1976671520"/>
        <c:axId val="1976680224"/>
      </c:lineChart>
      <c:catAx>
        <c:axId val="1976671520"/>
        <c:scaling>
          <c:orientation val="minMax"/>
        </c:scaling>
        <c:delete val="0"/>
        <c:axPos val="b"/>
        <c:numFmt formatCode="General" sourceLinked="0"/>
        <c:majorTickMark val="out"/>
        <c:minorTickMark val="none"/>
        <c:tickLblPos val="nextTo"/>
        <c:txPr>
          <a:bodyPr/>
          <a:lstStyle/>
          <a:p>
            <a:pPr>
              <a:defRPr sz="1100">
                <a:solidFill>
                  <a:srgbClr val="5A5A72"/>
                </a:solidFill>
                <a:latin typeface="Century Gothic" panose="020B0502020202020204" pitchFamily="34" charset="0"/>
              </a:defRPr>
            </a:pPr>
            <a:endParaRPr lang="es-EC"/>
          </a:p>
        </c:txPr>
        <c:crossAx val="1976680224"/>
        <c:crosses val="autoZero"/>
        <c:auto val="1"/>
        <c:lblAlgn val="ctr"/>
        <c:lblOffset val="100"/>
        <c:noMultiLvlLbl val="0"/>
      </c:catAx>
      <c:valAx>
        <c:axId val="1976680224"/>
        <c:scaling>
          <c:orientation val="minMax"/>
        </c:scaling>
        <c:delete val="1"/>
        <c:axPos val="l"/>
        <c:numFmt formatCode="_ * #,##0_ ;_ * \-#,##0_ ;_ * &quot;-&quot;??_ ;_ @_ " sourceLinked="1"/>
        <c:majorTickMark val="out"/>
        <c:minorTickMark val="none"/>
        <c:tickLblPos val="nextTo"/>
        <c:crossAx val="1976671520"/>
        <c:crosses val="autoZero"/>
        <c:crossBetween val="between"/>
      </c:valAx>
    </c:plotArea>
    <c:legend>
      <c:legendPos val="r"/>
      <c:layout>
        <c:manualLayout>
          <c:xMode val="edge"/>
          <c:yMode val="edge"/>
          <c:x val="0.22334882638255407"/>
          <c:y val="0.84683823058703023"/>
          <c:w val="0.5535995309630416"/>
          <c:h val="0.15316163604549432"/>
        </c:manualLayout>
      </c:layout>
      <c:overlay val="0"/>
      <c:txPr>
        <a:bodyPr/>
        <a:lstStyle/>
        <a:p>
          <a:pPr>
            <a:defRPr sz="1100">
              <a:solidFill>
                <a:srgbClr val="5A5A72"/>
              </a:solidFill>
              <a:latin typeface="Century Gothic" panose="020B0502020202020204" pitchFamily="34" charset="0"/>
            </a:defRPr>
          </a:pPr>
          <a:endParaRPr lang="es-EC"/>
        </a:p>
      </c:txPr>
    </c:legend>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2562457083517229E-2"/>
          <c:y val="3.8878373701491414E-2"/>
          <c:w val="0.97487508583296556"/>
          <c:h val="0.80638235014587767"/>
        </c:manualLayout>
      </c:layout>
      <c:barChart>
        <c:barDir val="col"/>
        <c:grouping val="percentStacked"/>
        <c:varyColors val="0"/>
        <c:ser>
          <c:idx val="0"/>
          <c:order val="0"/>
          <c:tx>
            <c:strRef>
              <c:f>'1.3.4_VAB-MyNM'!$B$18</c:f>
              <c:strCache>
                <c:ptCount val="1"/>
                <c:pt idx="0">
                  <c:v>Enseñanza Pública</c:v>
                </c:pt>
              </c:strCache>
            </c:strRef>
          </c:tx>
          <c:spPr>
            <a:solidFill>
              <a:srgbClr val="FFC1CD"/>
            </a:solidFill>
            <a:ln>
              <a:solidFill>
                <a:srgbClr val="D64265"/>
              </a:solidFill>
            </a:ln>
          </c:spPr>
          <c:invertIfNegative val="0"/>
          <c:dLbls>
            <c:spPr>
              <a:noFill/>
              <a:ln>
                <a:noFill/>
              </a:ln>
              <a:effectLst/>
            </c:spPr>
            <c:txPr>
              <a:bodyPr/>
              <a:lstStyle/>
              <a:p>
                <a:pPr>
                  <a:defRPr>
                    <a:solidFill>
                      <a:srgbClr val="5A5A72"/>
                    </a:solidFill>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'1.3.4_VAB-MyNM'!$C$17:$T$17</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'1.3.4_VAB-MyNM'!$C$18:$T$18</c:f>
              <c:numCache>
                <c:formatCode>0.0%</c:formatCode>
                <c:ptCount val="18"/>
                <c:pt idx="0">
                  <c:v>0.70708980257567033</c:v>
                </c:pt>
                <c:pt idx="1">
                  <c:v>0.74064253664596502</c:v>
                </c:pt>
                <c:pt idx="2">
                  <c:v>0.74983982704747287</c:v>
                </c:pt>
                <c:pt idx="3">
                  <c:v>0.73586763760040463</c:v>
                </c:pt>
                <c:pt idx="4">
                  <c:v>0.75818212665968554</c:v>
                </c:pt>
                <c:pt idx="5">
                  <c:v>0.75902195780973591</c:v>
                </c:pt>
                <c:pt idx="6">
                  <c:v>0.76849875705358661</c:v>
                </c:pt>
                <c:pt idx="7">
                  <c:v>0.74913585286144346</c:v>
                </c:pt>
                <c:pt idx="8">
                  <c:v>0.7411916644468296</c:v>
                </c:pt>
                <c:pt idx="9">
                  <c:v>0.7301490478675442</c:v>
                </c:pt>
                <c:pt idx="10">
                  <c:v>0.73016014720843381</c:v>
                </c:pt>
                <c:pt idx="11">
                  <c:v>0.71580428422360198</c:v>
                </c:pt>
                <c:pt idx="12">
                  <c:v>0.71710619245263652</c:v>
                </c:pt>
                <c:pt idx="13">
                  <c:v>0.73277601006859905</c:v>
                </c:pt>
                <c:pt idx="14">
                  <c:v>0.70947203142432458</c:v>
                </c:pt>
                <c:pt idx="15">
                  <c:v>0.71946876791749192</c:v>
                </c:pt>
                <c:pt idx="16">
                  <c:v>0.72141137267669564</c:v>
                </c:pt>
                <c:pt idx="17">
                  <c:v>0.7202571478561578</c:v>
                </c:pt>
              </c:numCache>
            </c:numRef>
          </c:val>
          <c:extLst xmlns:c16r2="http://schemas.microsoft.com/office/drawing/2015/06/chart">
            <c:ext xmlns:c16="http://schemas.microsoft.com/office/drawing/2014/chart" uri="{C3380CC4-5D6E-409C-BE32-E72D297353CC}">
              <c16:uniqueId val="{00000000-42D6-4C93-8B22-7A1CAE6B1DC2}"/>
            </c:ext>
          </c:extLst>
        </c:ser>
        <c:ser>
          <c:idx val="1"/>
          <c:order val="1"/>
          <c:tx>
            <c:strRef>
              <c:f>'1.3.4_VAB-MyNM'!$B$19</c:f>
              <c:strCache>
                <c:ptCount val="1"/>
                <c:pt idx="0">
                  <c:v>Enseñanza Privada</c:v>
                </c:pt>
              </c:strCache>
            </c:strRef>
          </c:tx>
          <c:spPr>
            <a:solidFill>
              <a:srgbClr val="BFBFBF"/>
            </a:solidFill>
            <a:ln>
              <a:solidFill>
                <a:srgbClr val="6E6E7C"/>
              </a:solidFill>
            </a:ln>
          </c:spPr>
          <c:invertIfNegative val="0"/>
          <c:dLbls>
            <c:spPr>
              <a:noFill/>
              <a:ln>
                <a:noFill/>
              </a:ln>
              <a:effectLst/>
            </c:spPr>
            <c:txPr>
              <a:bodyPr/>
              <a:lstStyle/>
              <a:p>
                <a:pPr>
                  <a:defRPr>
                    <a:solidFill>
                      <a:srgbClr val="5A5A72"/>
                    </a:solidFill>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'1.3.4_VAB-MyNM'!$C$17:$T$17</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'1.3.4_VAB-MyNM'!$C$19:$T$19</c:f>
              <c:numCache>
                <c:formatCode>0.0%</c:formatCode>
                <c:ptCount val="18"/>
                <c:pt idx="0">
                  <c:v>0.29291019742432961</c:v>
                </c:pt>
                <c:pt idx="1">
                  <c:v>0.25935746335403492</c:v>
                </c:pt>
                <c:pt idx="2">
                  <c:v>0.25016017295252713</c:v>
                </c:pt>
                <c:pt idx="3">
                  <c:v>0.26413236239959537</c:v>
                </c:pt>
                <c:pt idx="4">
                  <c:v>0.24181787334031443</c:v>
                </c:pt>
                <c:pt idx="5">
                  <c:v>0.24097804219026409</c:v>
                </c:pt>
                <c:pt idx="6">
                  <c:v>0.23150124294641339</c:v>
                </c:pt>
                <c:pt idx="7">
                  <c:v>0.25086414713855654</c:v>
                </c:pt>
                <c:pt idx="8">
                  <c:v>0.25880833555317034</c:v>
                </c:pt>
                <c:pt idx="9">
                  <c:v>0.26985095213245586</c:v>
                </c:pt>
                <c:pt idx="10">
                  <c:v>0.26983985279156625</c:v>
                </c:pt>
                <c:pt idx="11">
                  <c:v>0.28419571577639802</c:v>
                </c:pt>
                <c:pt idx="12">
                  <c:v>0.28289380754736354</c:v>
                </c:pt>
                <c:pt idx="13">
                  <c:v>0.26722398993140095</c:v>
                </c:pt>
                <c:pt idx="14">
                  <c:v>0.29052796857567537</c:v>
                </c:pt>
                <c:pt idx="15">
                  <c:v>0.28053123208250808</c:v>
                </c:pt>
                <c:pt idx="16">
                  <c:v>0.27858862732330442</c:v>
                </c:pt>
                <c:pt idx="17">
                  <c:v>0.27974285214384226</c:v>
                </c:pt>
              </c:numCache>
            </c:numRef>
          </c:val>
          <c:extLst xmlns:c16r2="http://schemas.microsoft.com/office/drawing/2015/06/chart">
            <c:ext xmlns:c16="http://schemas.microsoft.com/office/drawing/2014/chart" uri="{C3380CC4-5D6E-409C-BE32-E72D297353CC}">
              <c16:uniqueId val="{00000001-42D6-4C93-8B22-7A1CAE6B1DC2}"/>
            </c:ext>
          </c:extLst>
        </c:ser>
        <c:dLbls>
          <c:showLegendKey val="0"/>
          <c:showVal val="0"/>
          <c:showCatName val="0"/>
          <c:showSerName val="0"/>
          <c:showPercent val="0"/>
          <c:showBubbleSize val="0"/>
        </c:dLbls>
        <c:gapWidth val="150"/>
        <c:overlap val="100"/>
        <c:axId val="1976681312"/>
        <c:axId val="1976682400"/>
      </c:barChart>
      <c:catAx>
        <c:axId val="1976681312"/>
        <c:scaling>
          <c:orientation val="minMax"/>
        </c:scaling>
        <c:delete val="0"/>
        <c:axPos val="b"/>
        <c:numFmt formatCode="General" sourceLinked="1"/>
        <c:majorTickMark val="out"/>
        <c:minorTickMark val="none"/>
        <c:tickLblPos val="nextTo"/>
        <c:txPr>
          <a:bodyPr/>
          <a:lstStyle/>
          <a:p>
            <a:pPr>
              <a:defRPr>
                <a:solidFill>
                  <a:srgbClr val="5A5A72"/>
                </a:solidFill>
              </a:defRPr>
            </a:pPr>
            <a:endParaRPr lang="es-EC"/>
          </a:p>
        </c:txPr>
        <c:crossAx val="1976682400"/>
        <c:crosses val="autoZero"/>
        <c:auto val="1"/>
        <c:lblAlgn val="ctr"/>
        <c:lblOffset val="100"/>
        <c:noMultiLvlLbl val="0"/>
      </c:catAx>
      <c:valAx>
        <c:axId val="1976682400"/>
        <c:scaling>
          <c:orientation val="minMax"/>
        </c:scaling>
        <c:delete val="1"/>
        <c:axPos val="l"/>
        <c:numFmt formatCode="0%" sourceLinked="1"/>
        <c:majorTickMark val="out"/>
        <c:minorTickMark val="none"/>
        <c:tickLblPos val="nextTo"/>
        <c:crossAx val="1976681312"/>
        <c:crosses val="autoZero"/>
        <c:crossBetween val="between"/>
      </c:valAx>
    </c:plotArea>
    <c:legend>
      <c:legendPos val="b"/>
      <c:layout>
        <c:manualLayout>
          <c:xMode val="edge"/>
          <c:yMode val="edge"/>
          <c:x val="0.16410705995348343"/>
          <c:y val="0.93044943660072388"/>
          <c:w val="0.67646368736278517"/>
          <c:h val="5.2841008143167119E-2"/>
        </c:manualLayout>
      </c:layout>
      <c:overlay val="0"/>
    </c:legend>
    <c:plotVisOnly val="1"/>
    <c:dispBlanksAs val="gap"/>
    <c:showDLblsOverMax val="0"/>
  </c:chart>
  <c:spPr>
    <a:ln>
      <a:solidFill>
        <a:schemeClr val="bg1"/>
      </a:solidFill>
    </a:ln>
  </c:spPr>
  <c:txPr>
    <a:bodyPr/>
    <a:lstStyle/>
    <a:p>
      <a:pPr>
        <a:defRPr sz="1100">
          <a:solidFill>
            <a:srgbClr val="5A5A72"/>
          </a:solidFill>
          <a:latin typeface="Century Gothic" panose="020B0502020202020204" pitchFamily="34" charset="0"/>
        </a:defRPr>
      </a:pPr>
      <a:endParaRPr lang="es-EC"/>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554670722977831E-2"/>
          <c:y val="5.2774890587226495E-2"/>
          <c:w val="0.87615336435218338"/>
          <c:h val="0.69980196596778987"/>
        </c:manualLayout>
      </c:layout>
      <c:bar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D358-487E-BAA6-E48F39450B39}"/>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ser>
          <c:idx val="1"/>
          <c:order val="1"/>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1-D358-487E-BAA6-E48F39450B39}"/>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dLbls>
          <c:showLegendKey val="0"/>
          <c:showVal val="0"/>
          <c:showCatName val="0"/>
          <c:showSerName val="0"/>
          <c:showPercent val="0"/>
          <c:showBubbleSize val="0"/>
        </c:dLbls>
        <c:gapWidth val="150"/>
        <c:overlap val="100"/>
        <c:axId val="1977593968"/>
        <c:axId val="1977582000"/>
      </c:barChart>
      <c:catAx>
        <c:axId val="1977593968"/>
        <c:scaling>
          <c:orientation val="minMax"/>
        </c:scaling>
        <c:delete val="0"/>
        <c:axPos val="b"/>
        <c:numFmt formatCode="General" sourceLinked="1"/>
        <c:majorTickMark val="out"/>
        <c:minorTickMark val="none"/>
        <c:tickLblPos val="nextTo"/>
        <c:crossAx val="1977582000"/>
        <c:crosses val="autoZero"/>
        <c:auto val="1"/>
        <c:lblAlgn val="ctr"/>
        <c:lblOffset val="100"/>
        <c:noMultiLvlLbl val="0"/>
      </c:catAx>
      <c:valAx>
        <c:axId val="1977582000"/>
        <c:scaling>
          <c:orientation val="minMax"/>
        </c:scaling>
        <c:delete val="0"/>
        <c:axPos val="l"/>
        <c:numFmt formatCode="General" sourceLinked="1"/>
        <c:majorTickMark val="out"/>
        <c:minorTickMark val="none"/>
        <c:tickLblPos val="nextTo"/>
        <c:crossAx val="1977593968"/>
        <c:crosses val="autoZero"/>
        <c:crossBetween val="between"/>
      </c:valAx>
    </c:plotArea>
    <c:legend>
      <c:legendPos val="r"/>
      <c:layout>
        <c:manualLayout>
          <c:xMode val="edge"/>
          <c:yMode val="edge"/>
          <c:x val="7.4450459317585316E-2"/>
          <c:y val="0.82719730685838189"/>
          <c:w val="0.88388287401574794"/>
          <c:h val="0.15843927117805925"/>
        </c:manualLayout>
      </c:layout>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1907456140350877E-2"/>
          <c:y val="8.4020370370370377E-3"/>
          <c:w val="0.97454060648547425"/>
          <c:h val="0.86611580351169515"/>
        </c:manualLayout>
      </c:layout>
      <c:barChart>
        <c:barDir val="col"/>
        <c:grouping val="clustered"/>
        <c:varyColors val="0"/>
        <c:ser>
          <c:idx val="0"/>
          <c:order val="0"/>
          <c:tx>
            <c:strRef>
              <c:f>'2.1.1_GCF-PIB'!$B$24</c:f>
              <c:strCache>
                <c:ptCount val="1"/>
                <c:pt idx="0">
                  <c:v>Gasto de consumo final total en enseñanza </c:v>
                </c:pt>
              </c:strCache>
            </c:strRef>
          </c:tx>
          <c:spPr>
            <a:solidFill>
              <a:srgbClr val="FFC1CD"/>
            </a:solidFill>
            <a:ln>
              <a:solidFill>
                <a:srgbClr val="D64265"/>
              </a:solidFill>
            </a:ln>
            <a:effectLst/>
          </c:spPr>
          <c:invertIfNegative val="0"/>
          <c:dLbls>
            <c:dLbl>
              <c:idx val="15"/>
              <c:layout>
                <c:manualLayout>
                  <c:x val="6.5104159991781496E-4"/>
                  <c:y val="-2.180685411746908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5C6-45B0-A5F4-D1DD9758455A}"/>
                </c:ext>
                <c:ext xmlns:c15="http://schemas.microsoft.com/office/drawing/2012/chart" uri="{CE6537A1-D6FC-4f65-9D91-7224C49458BB}">
                  <c15:layout/>
                </c:ext>
              </c:extLst>
            </c:dLbl>
            <c:spPr>
              <a:noFill/>
              <a:ln>
                <a:noFill/>
              </a:ln>
              <a:effectLst/>
            </c:spPr>
            <c:txPr>
              <a:bodyPr rot="0" spcFirstLastPara="1" vertOverflow="ellipsis" vert="horz" wrap="square" anchor="ctr" anchorCtr="1"/>
              <a:lstStyle/>
              <a:p>
                <a:pPr>
                  <a:defRPr sz="1000" b="0" i="0" u="none" strike="noStrike" kern="1200" baseline="0">
                    <a:solidFill>
                      <a:srgbClr val="6E6E7C"/>
                    </a:solidFill>
                    <a:latin typeface="Century Gothic" panose="020B0502020202020204" pitchFamily="34" charset="0"/>
                    <a:ea typeface="Calibri Light" panose="020F0302020204030204" pitchFamily="34" charset="0"/>
                    <a:cs typeface="Calibri Light" panose="020F0302020204030204" pitchFamily="34" charset="0"/>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'2.1.1_GCF-PIB'!$C$23:$T$23</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'2.1.1_GCF-PIB'!$C$24:$T$24</c:f>
              <c:numCache>
                <c:formatCode>#,##0</c:formatCode>
                <c:ptCount val="18"/>
                <c:pt idx="0">
                  <c:v>3796227</c:v>
                </c:pt>
                <c:pt idx="1">
                  <c:v>4482380</c:v>
                </c:pt>
                <c:pt idx="2">
                  <c:v>4889589</c:v>
                </c:pt>
                <c:pt idx="3">
                  <c:v>5371551</c:v>
                </c:pt>
                <c:pt idx="4">
                  <c:v>6068567</c:v>
                </c:pt>
                <c:pt idx="5">
                  <c:v>6497656</c:v>
                </c:pt>
                <c:pt idx="6">
                  <c:v>7273003</c:v>
                </c:pt>
                <c:pt idx="7">
                  <c:v>7426966</c:v>
                </c:pt>
                <c:pt idx="8">
                  <c:v>7477306</c:v>
                </c:pt>
                <c:pt idx="9">
                  <c:v>7492546</c:v>
                </c:pt>
                <c:pt idx="10">
                  <c:v>8005315</c:v>
                </c:pt>
                <c:pt idx="11">
                  <c:v>8207055</c:v>
                </c:pt>
                <c:pt idx="12">
                  <c:v>8426067</c:v>
                </c:pt>
                <c:pt idx="13">
                  <c:v>7179086</c:v>
                </c:pt>
                <c:pt idx="14">
                  <c:v>7347655</c:v>
                </c:pt>
                <c:pt idx="15">
                  <c:v>7781268</c:v>
                </c:pt>
                <c:pt idx="16">
                  <c:v>8310428</c:v>
                </c:pt>
                <c:pt idx="17">
                  <c:v>8368341</c:v>
                </c:pt>
              </c:numCache>
            </c:numRef>
          </c:val>
          <c:extLst xmlns:c16r2="http://schemas.microsoft.com/office/drawing/2015/06/chart">
            <c:ext xmlns:c16="http://schemas.microsoft.com/office/drawing/2014/chart" uri="{C3380CC4-5D6E-409C-BE32-E72D297353CC}">
              <c16:uniqueId val="{00000001-D5C6-45B0-A5F4-D1DD9758455A}"/>
            </c:ext>
          </c:extLst>
        </c:ser>
        <c:dLbls>
          <c:showLegendKey val="0"/>
          <c:showVal val="0"/>
          <c:showCatName val="0"/>
          <c:showSerName val="0"/>
          <c:showPercent val="0"/>
          <c:showBubbleSize val="0"/>
        </c:dLbls>
        <c:gapWidth val="102"/>
        <c:overlap val="-30"/>
        <c:axId val="1977584720"/>
        <c:axId val="1977590704"/>
      </c:barChart>
      <c:lineChart>
        <c:grouping val="standard"/>
        <c:varyColors val="0"/>
        <c:ser>
          <c:idx val="1"/>
          <c:order val="1"/>
          <c:tx>
            <c:strRef>
              <c:f>'2.1.1_GCF-PIB'!$B$25</c:f>
              <c:strCache>
                <c:ptCount val="1"/>
                <c:pt idx="0">
                  <c:v>Gasto de consumo final total respecto al PIB</c:v>
                </c:pt>
              </c:strCache>
            </c:strRef>
          </c:tx>
          <c:spPr>
            <a:ln w="22225" cap="rnd">
              <a:solidFill>
                <a:srgbClr val="FF93A8"/>
              </a:solidFill>
              <a:prstDash val="dash"/>
              <a:round/>
            </a:ln>
            <a:effectLst/>
          </c:spPr>
          <c:marker>
            <c:symbol val="diamond"/>
            <c:size val="8"/>
            <c:spPr>
              <a:solidFill>
                <a:srgbClr val="FFC1CD"/>
              </a:solidFill>
              <a:ln w="9525">
                <a:solidFill>
                  <a:srgbClr val="D64265"/>
                </a:solidFill>
              </a:ln>
              <a:effectLst/>
            </c:spPr>
          </c:marker>
          <c:dLbls>
            <c:dLbl>
              <c:idx val="15"/>
              <c:layout>
                <c:manualLayout>
                  <c:x val="-1.7447914877797441E-2"/>
                  <c:y val="-4.9343416227424539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D5C6-45B0-A5F4-D1DD9758455A}"/>
                </c:ext>
                <c:ext xmlns:c15="http://schemas.microsoft.com/office/drawing/2012/chart" uri="{CE6537A1-D6FC-4f65-9D91-7224C49458BB}">
                  <c15:layout/>
                </c:ext>
              </c:extLst>
            </c:dLbl>
            <c:spPr>
              <a:noFill/>
              <a:ln>
                <a:noFill/>
              </a:ln>
              <a:effectLst/>
            </c:spPr>
            <c:txPr>
              <a:bodyPr rot="0" spcFirstLastPara="1" vertOverflow="ellipsis" vert="horz" wrap="square" anchor="ctr" anchorCtr="1"/>
              <a:lstStyle/>
              <a:p>
                <a:pPr>
                  <a:defRPr sz="1000" b="0" i="0" u="none" strike="noStrike" kern="1200" baseline="0">
                    <a:solidFill>
                      <a:srgbClr val="6E6E7C"/>
                    </a:solidFill>
                    <a:latin typeface="Century Gothic" panose="020B0502020202020204" pitchFamily="34" charset="0"/>
                    <a:ea typeface="Calibri Light" panose="020F0302020204030204" pitchFamily="34" charset="0"/>
                    <a:cs typeface="Calibri Light" panose="020F0302020204030204" pitchFamily="34" charset="0"/>
                  </a:defRPr>
                </a:pPr>
                <a:endParaRPr lang="es-EC"/>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noFill/>
                      <a:round/>
                    </a:ln>
                    <a:effectLst/>
                  </c:spPr>
                </c15:leaderLines>
              </c:ext>
            </c:extLst>
          </c:dLbls>
          <c:val>
            <c:numRef>
              <c:f>'2.1.1_GCF-PIB'!$C$25:$T$25</c:f>
              <c:numCache>
                <c:formatCode>0.0%</c:formatCode>
                <c:ptCount val="18"/>
                <c:pt idx="0">
                  <c:v>7.6154944860310159E-2</c:v>
                </c:pt>
                <c:pt idx="1">
                  <c:v>7.3314054134248866E-2</c:v>
                </c:pt>
                <c:pt idx="2">
                  <c:v>8.1364354380587575E-2</c:v>
                </c:pt>
                <c:pt idx="3">
                  <c:v>7.8817993124532734E-2</c:v>
                </c:pt>
                <c:pt idx="4">
                  <c:v>7.6830289245273006E-2</c:v>
                </c:pt>
                <c:pt idx="5">
                  <c:v>7.4059981356627766E-2</c:v>
                </c:pt>
                <c:pt idx="6">
                  <c:v>7.5313014291820052E-2</c:v>
                </c:pt>
                <c:pt idx="7">
                  <c:v>7.2304571165240264E-2</c:v>
                </c:pt>
                <c:pt idx="8">
                  <c:v>7.6919453425414577E-2</c:v>
                </c:pt>
                <c:pt idx="9">
                  <c:v>7.6711744626213954E-2</c:v>
                </c:pt>
                <c:pt idx="10">
                  <c:v>7.6629727855300769E-2</c:v>
                </c:pt>
                <c:pt idx="11">
                  <c:v>7.6359642144289058E-2</c:v>
                </c:pt>
                <c:pt idx="12">
                  <c:v>7.8312207824408855E-2</c:v>
                </c:pt>
                <c:pt idx="13">
                  <c:v>7.4887086824262344E-2</c:v>
                </c:pt>
                <c:pt idx="14">
                  <c:v>6.8554940118250959E-2</c:v>
                </c:pt>
                <c:pt idx="15">
                  <c:v>6.7003004250615131E-2</c:v>
                </c:pt>
                <c:pt idx="16">
                  <c:v>6.8597852938354756E-2</c:v>
                </c:pt>
                <c:pt idx="17">
                  <c:v>6.7120664667572993E-2</c:v>
                </c:pt>
              </c:numCache>
            </c:numRef>
          </c:val>
          <c:smooth val="0"/>
          <c:extLst xmlns:c16r2="http://schemas.microsoft.com/office/drawing/2015/06/chart">
            <c:ext xmlns:c16="http://schemas.microsoft.com/office/drawing/2014/chart" uri="{C3380CC4-5D6E-409C-BE32-E72D297353CC}">
              <c16:uniqueId val="{00000003-D5C6-45B0-A5F4-D1DD9758455A}"/>
            </c:ext>
          </c:extLst>
        </c:ser>
        <c:dLbls>
          <c:showLegendKey val="0"/>
          <c:showVal val="0"/>
          <c:showCatName val="0"/>
          <c:showSerName val="0"/>
          <c:showPercent val="0"/>
          <c:showBubbleSize val="0"/>
        </c:dLbls>
        <c:marker val="1"/>
        <c:smooth val="0"/>
        <c:axId val="1977591248"/>
        <c:axId val="1977586896"/>
      </c:lineChart>
      <c:catAx>
        <c:axId val="1977584720"/>
        <c:scaling>
          <c:orientation val="minMax"/>
        </c:scaling>
        <c:delete val="0"/>
        <c:axPos val="b"/>
        <c:numFmt formatCode="General" sourceLinked="1"/>
        <c:majorTickMark val="out"/>
        <c:minorTickMark val="none"/>
        <c:tickLblPos val="nextTo"/>
        <c:spPr>
          <a:noFill/>
          <a:ln w="9525" cap="flat" cmpd="sng" algn="ctr">
            <a:solidFill>
              <a:srgbClr val="6E6E7C"/>
            </a:solidFill>
            <a:round/>
          </a:ln>
          <a:effectLst/>
        </c:spPr>
        <c:txPr>
          <a:bodyPr rot="-60000000" spcFirstLastPara="1" vertOverflow="ellipsis" vert="horz" wrap="square" anchor="ctr" anchorCtr="1"/>
          <a:lstStyle/>
          <a:p>
            <a:pPr>
              <a:defRPr sz="1000" b="0" i="0" u="none" strike="noStrike" kern="1200" baseline="0">
                <a:solidFill>
                  <a:srgbClr val="6E6E7C"/>
                </a:solidFill>
                <a:latin typeface="Century Gothic" panose="020B0502020202020204" pitchFamily="34" charset="0"/>
                <a:ea typeface="Calibri Light" panose="020F0302020204030204" pitchFamily="34" charset="0"/>
                <a:cs typeface="Calibri Light" panose="020F0302020204030204" pitchFamily="34" charset="0"/>
              </a:defRPr>
            </a:pPr>
            <a:endParaRPr lang="es-EC"/>
          </a:p>
        </c:txPr>
        <c:crossAx val="1977590704"/>
        <c:crosses val="autoZero"/>
        <c:auto val="1"/>
        <c:lblAlgn val="ctr"/>
        <c:lblOffset val="100"/>
        <c:noMultiLvlLbl val="0"/>
      </c:catAx>
      <c:valAx>
        <c:axId val="1977590704"/>
        <c:scaling>
          <c:orientation val="minMax"/>
          <c:max val="12000000"/>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300" b="0" i="0" u="none" strike="noStrike" kern="1200" baseline="0">
                <a:solidFill>
                  <a:schemeClr val="bg1"/>
                </a:solidFill>
                <a:latin typeface="Century Gothic" panose="020B0502020202020204" pitchFamily="34" charset="0"/>
                <a:ea typeface="Calibri Light" panose="020F0302020204030204" pitchFamily="34" charset="0"/>
                <a:cs typeface="Calibri Light" panose="020F0302020204030204" pitchFamily="34" charset="0"/>
              </a:defRPr>
            </a:pPr>
            <a:endParaRPr lang="es-EC"/>
          </a:p>
        </c:txPr>
        <c:crossAx val="1977584720"/>
        <c:crosses val="autoZero"/>
        <c:crossBetween val="between"/>
      </c:valAx>
      <c:valAx>
        <c:axId val="1977586896"/>
        <c:scaling>
          <c:orientation val="minMax"/>
          <c:max val="8.500000000000002E-2"/>
          <c:min val="0"/>
        </c:scaling>
        <c:delete val="0"/>
        <c:axPos val="r"/>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1"/>
                </a:solidFill>
                <a:latin typeface="Century Gothic" panose="020B0502020202020204" pitchFamily="34" charset="0"/>
                <a:ea typeface="Calibri Light" panose="020F0302020204030204" pitchFamily="34" charset="0"/>
                <a:cs typeface="Calibri Light" panose="020F0302020204030204" pitchFamily="34" charset="0"/>
              </a:defRPr>
            </a:pPr>
            <a:endParaRPr lang="es-EC"/>
          </a:p>
        </c:txPr>
        <c:crossAx val="1977591248"/>
        <c:crosses val="max"/>
        <c:crossBetween val="between"/>
      </c:valAx>
      <c:catAx>
        <c:axId val="1977591248"/>
        <c:scaling>
          <c:orientation val="minMax"/>
        </c:scaling>
        <c:delete val="1"/>
        <c:axPos val="b"/>
        <c:majorTickMark val="none"/>
        <c:minorTickMark val="none"/>
        <c:tickLblPos val="nextTo"/>
        <c:crossAx val="1977586896"/>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100" b="0" i="0" u="none" strike="noStrike" kern="1200" baseline="0">
              <a:solidFill>
                <a:srgbClr val="6E6E7C"/>
              </a:solidFill>
              <a:latin typeface="Century Gothic" panose="020B0502020202020204" pitchFamily="34" charset="0"/>
              <a:ea typeface="Calibri Light" panose="020F0302020204030204" pitchFamily="34" charset="0"/>
              <a:cs typeface="Calibri Light" panose="020F0302020204030204" pitchFamily="34" charset="0"/>
            </a:defRPr>
          </a:pPr>
          <a:endParaRPr lang="es-EC"/>
        </a:p>
      </c:txPr>
    </c:legend>
    <c:plotVisOnly val="1"/>
    <c:dispBlanksAs val="gap"/>
    <c:showDLblsOverMax val="0"/>
  </c:chart>
  <c:spPr>
    <a:solidFill>
      <a:schemeClr val="bg1"/>
    </a:solidFill>
    <a:ln w="9525" cap="flat" cmpd="sng" algn="ctr">
      <a:solidFill>
        <a:schemeClr val="bg1"/>
      </a:solidFill>
      <a:round/>
    </a:ln>
    <a:effectLst/>
  </c:spPr>
  <c:txPr>
    <a:bodyPr/>
    <a:lstStyle/>
    <a:p>
      <a:pPr>
        <a:defRPr sz="1000">
          <a:solidFill>
            <a:srgbClr val="6E6E7C"/>
          </a:solidFill>
          <a:latin typeface="Century Gothic" panose="020B0502020202020204" pitchFamily="34" charset="0"/>
          <a:ea typeface="Calibri Light" panose="020F0302020204030204" pitchFamily="34" charset="0"/>
          <a:cs typeface="Calibri Light" panose="020F0302020204030204" pitchFamily="34" charset="0"/>
        </a:defRPr>
      </a:pPr>
      <a:endParaRPr lang="es-EC"/>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4094511967947011E-2"/>
          <c:y val="8.5781435183400187E-2"/>
          <c:w val="0.85260478797870409"/>
          <c:h val="0.83269520582964673"/>
        </c:manualLayout>
      </c:layout>
      <c:ofPieChart>
        <c:ofPieType val="bar"/>
        <c:varyColors val="1"/>
        <c:ser>
          <c:idx val="0"/>
          <c:order val="0"/>
          <c:explosion val="2"/>
          <c:dPt>
            <c:idx val="0"/>
            <c:bubble3D val="0"/>
            <c:spPr>
              <a:solidFill>
                <a:schemeClr val="bg1">
                  <a:lumMod val="85000"/>
                </a:schemeClr>
              </a:solidFill>
              <a:ln w="9525" cap="flat" cmpd="sng" algn="ctr">
                <a:solidFill>
                  <a:schemeClr val="bg1">
                    <a:lumMod val="50000"/>
                  </a:schemeClr>
                </a:solidFill>
                <a:round/>
              </a:ln>
              <a:effectLst>
                <a:outerShdw blurRad="40000" dist="20000" dir="5400000" rotWithShape="0">
                  <a:srgbClr val="000000">
                    <a:alpha val="38000"/>
                  </a:srgbClr>
                </a:outerShdw>
              </a:effectLst>
            </c:spPr>
            <c:extLst xmlns:c16r2="http://schemas.microsoft.com/office/drawing/2015/06/chart">
              <c:ext xmlns:c16="http://schemas.microsoft.com/office/drawing/2014/chart" uri="{C3380CC4-5D6E-409C-BE32-E72D297353CC}">
                <c16:uniqueId val="{00000001-CC09-47FC-B9E4-F2DC95A1FF23}"/>
              </c:ext>
            </c:extLst>
          </c:dPt>
          <c:dPt>
            <c:idx val="1"/>
            <c:bubble3D val="0"/>
            <c:spPr>
              <a:solidFill>
                <a:schemeClr val="accent6">
                  <a:lumMod val="20000"/>
                  <a:lumOff val="80000"/>
                </a:schemeClr>
              </a:solidFill>
              <a:ln w="9525" cap="flat" cmpd="sng" algn="ctr">
                <a:solidFill>
                  <a:schemeClr val="accent6">
                    <a:lumMod val="60000"/>
                    <a:lumOff val="40000"/>
                  </a:schemeClr>
                </a:solidFill>
                <a:round/>
              </a:ln>
              <a:effectLst>
                <a:outerShdw blurRad="40000" dist="20000" dir="5400000" rotWithShape="0">
                  <a:srgbClr val="000000">
                    <a:alpha val="38000"/>
                  </a:srgbClr>
                </a:outerShdw>
              </a:effectLst>
            </c:spPr>
            <c:extLst xmlns:c16r2="http://schemas.microsoft.com/office/drawing/2015/06/chart">
              <c:ext xmlns:c16="http://schemas.microsoft.com/office/drawing/2014/chart" uri="{C3380CC4-5D6E-409C-BE32-E72D297353CC}">
                <c16:uniqueId val="{00000003-CC09-47FC-B9E4-F2DC95A1FF23}"/>
              </c:ext>
            </c:extLst>
          </c:dPt>
          <c:dPt>
            <c:idx val="2"/>
            <c:bubble3D val="0"/>
            <c:spPr>
              <a:solidFill>
                <a:srgbClr val="FFEFF2"/>
              </a:solidFill>
              <a:ln w="9525" cap="flat" cmpd="sng" algn="ctr">
                <a:solidFill>
                  <a:srgbClr val="C00000"/>
                </a:solidFill>
                <a:round/>
              </a:ln>
              <a:effectLst>
                <a:outerShdw blurRad="40000" dist="20000" dir="5400000" rotWithShape="0">
                  <a:srgbClr val="000000">
                    <a:alpha val="38000"/>
                  </a:srgbClr>
                </a:outerShdw>
              </a:effectLst>
            </c:spPr>
          </c:dPt>
          <c:dPt>
            <c:idx val="3"/>
            <c:bubble3D val="0"/>
            <c:spPr>
              <a:solidFill>
                <a:srgbClr val="FFC1CD"/>
              </a:solidFill>
              <a:ln w="9525" cap="flat" cmpd="sng" algn="ctr">
                <a:solidFill>
                  <a:srgbClr val="FF7979"/>
                </a:solidFill>
                <a:round/>
              </a:ln>
              <a:effectLst>
                <a:outerShdw blurRad="40000" dist="20000" dir="5400000" rotWithShape="0">
                  <a:srgbClr val="000000">
                    <a:alpha val="38000"/>
                  </a:srgbClr>
                </a:outerShdw>
              </a:effectLst>
            </c:spPr>
          </c:dPt>
          <c:dPt>
            <c:idx val="4"/>
            <c:bubble3D val="0"/>
            <c:spPr>
              <a:solidFill>
                <a:srgbClr val="FFC1CD"/>
              </a:solidFill>
              <a:ln w="9525" cap="flat" cmpd="sng" algn="ctr">
                <a:solidFill>
                  <a:srgbClr val="FF93A8"/>
                </a:solidFill>
                <a:round/>
              </a:ln>
              <a:effectLst>
                <a:outerShdw blurRad="40000" dist="20000" dir="5400000" rotWithShape="0">
                  <a:srgbClr val="000000">
                    <a:alpha val="38000"/>
                  </a:srgbClr>
                </a:outerShdw>
              </a:effectLst>
            </c:spPr>
          </c:dPt>
          <c:dLbls>
            <c:dLbl>
              <c:idx val="0"/>
              <c:layout/>
              <c:tx>
                <c:rich>
                  <a:bodyPr/>
                  <a:lstStyle/>
                  <a:p>
                    <a:fld id="{BCA1F9B3-F695-4EAA-862B-86851D9AEA72}" type="CELLRANGE">
                      <a:rPr lang="en-US"/>
                      <a:pPr/>
                      <a:t>[CELLRANGE]</a:t>
                    </a:fld>
                    <a:endParaRPr lang="en-US" baseline="0"/>
                  </a:p>
                  <a:p>
                    <a:fld id="{9FB63B90-50BC-4E33-B443-47E1147644E7}" type="CATEGORYNAME">
                      <a:rPr lang="en-US"/>
                      <a:pPr/>
                      <a:t>[NOMBRE DE CATEGORÍA]</a:t>
                    </a:fld>
                    <a:endParaRPr lang="es-EC"/>
                  </a:p>
                </c:rich>
              </c:tx>
              <c:dLblPos val="inEnd"/>
              <c:showLegendKey val="0"/>
              <c:showVal val="0"/>
              <c:showCatName val="1"/>
              <c:showSerName val="0"/>
              <c:showPercent val="0"/>
              <c:showBubbleSize val="0"/>
              <c:separator>
</c:separator>
              <c:extLst>
                <c:ext xmlns:c15="http://schemas.microsoft.com/office/drawing/2012/chart" uri="{CE6537A1-D6FC-4f65-9D91-7224C49458BB}">
                  <c15:layout/>
                  <c15:dlblFieldTable/>
                  <c15:showDataLabelsRange val="1"/>
                </c:ext>
              </c:extLst>
            </c:dLbl>
            <c:dLbl>
              <c:idx val="1"/>
              <c:layout>
                <c:manualLayout>
                  <c:x val="-3.0718318318318335E-2"/>
                  <c:y val="2.6626470588235286E-2"/>
                </c:manualLayout>
              </c:layout>
              <c:tx>
                <c:rich>
                  <a:bodyPr/>
                  <a:lstStyle/>
                  <a:p>
                    <a:fld id="{2F5CB1C4-A5E9-4D3C-BD37-7EF020815C9E}" type="CELLRANGE">
                      <a:rPr lang="en-US"/>
                      <a:pPr/>
                      <a:t>[CELLRANGE]</a:t>
                    </a:fld>
                    <a:endParaRPr lang="en-US" baseline="0"/>
                  </a:p>
                  <a:p>
                    <a:fld id="{D61A28C1-45B2-425B-84B7-7523C377748C}" type="CATEGORYNAME">
                      <a:rPr lang="en-US"/>
                      <a:pPr/>
                      <a:t>[NOMBRE DE CATEGORÍA]</a:t>
                    </a:fld>
                    <a:endParaRPr lang="es-EC"/>
                  </a:p>
                </c:rich>
              </c:tx>
              <c:dLblPos val="bestFit"/>
              <c:showLegendKey val="0"/>
              <c:showVal val="0"/>
              <c:showCatName val="1"/>
              <c:showSerName val="0"/>
              <c:showPercent val="0"/>
              <c:showBubbleSize val="0"/>
              <c:separator>
</c:separator>
              <c:extLst>
                <c:ext xmlns:c15="http://schemas.microsoft.com/office/drawing/2012/chart" uri="{CE6537A1-D6FC-4f65-9D91-7224C49458BB}">
                  <c15:layout/>
                  <c15:dlblFieldTable/>
                  <c15:showDataLabelsRange val="1"/>
                </c:ext>
              </c:extLst>
            </c:dLbl>
            <c:dLbl>
              <c:idx val="2"/>
              <c:layout/>
              <c:tx>
                <c:rich>
                  <a:bodyPr/>
                  <a:lstStyle/>
                  <a:p>
                    <a:fld id="{51B65A48-A2AD-4E60-8861-60F3CAF8B852}" type="CELLRANGE">
                      <a:rPr lang="en-US"/>
                      <a:pPr/>
                      <a:t>[CELLRANGE]</a:t>
                    </a:fld>
                    <a:endParaRPr lang="en-US" baseline="0"/>
                  </a:p>
                  <a:p>
                    <a:fld id="{7EAEFF44-A7B5-4AB2-B798-75E3A053829B}" type="CATEGORYNAME">
                      <a:rPr lang="en-US"/>
                      <a:pPr/>
                      <a:t>[NOMBRE DE CATEGORÍA]</a:t>
                    </a:fld>
                    <a:endParaRPr lang="es-EC"/>
                  </a:p>
                </c:rich>
              </c:tx>
              <c:dLblPos val="inEnd"/>
              <c:showLegendKey val="0"/>
              <c:showVal val="0"/>
              <c:showCatName val="1"/>
              <c:showSerName val="0"/>
              <c:showPercent val="0"/>
              <c:showBubbleSize val="0"/>
              <c:separator>
</c:separator>
              <c:extLst xmlns:c16r2="http://schemas.microsoft.com/office/drawing/2015/06/chart">
                <c:ext xmlns:c16="http://schemas.microsoft.com/office/drawing/2014/chart" uri="{C3380CC4-5D6E-409C-BE32-E72D297353CC}">
                  <c16:uniqueId val="{00000007-CC09-47FC-B9E4-F2DC95A1FF23}"/>
                </c:ext>
                <c:ext xmlns:c15="http://schemas.microsoft.com/office/drawing/2012/chart" uri="{CE6537A1-D6FC-4f65-9D91-7224C49458BB}">
                  <c15:layout>
                    <c:manualLayout>
                      <c:w val="0.14176899399399398"/>
                      <c:h val="0.11822205882352942"/>
                    </c:manualLayout>
                  </c15:layout>
                  <c15:dlblFieldTable/>
                  <c15:showDataLabelsRange val="1"/>
                </c:ext>
              </c:extLst>
            </c:dLbl>
            <c:dLbl>
              <c:idx val="3"/>
              <c:layout>
                <c:manualLayout>
                  <c:x val="-0.13551764264264279"/>
                  <c:y val="7.2658333333333339E-2"/>
                </c:manualLayout>
              </c:layout>
              <c:tx>
                <c:rich>
                  <a:bodyPr/>
                  <a:lstStyle/>
                  <a:p>
                    <a:fld id="{799697E9-2748-4E6B-9FDE-0ECA674B7F36}" type="CELLRANGE">
                      <a:rPr lang="en-US"/>
                      <a:pPr/>
                      <a:t>[CELLRANGE]</a:t>
                    </a:fld>
                    <a:endParaRPr lang="en-US" baseline="0"/>
                  </a:p>
                  <a:p>
                    <a:fld id="{848B2511-D385-4D3B-A9AB-F397967D399A}" type="CATEGORYNAME">
                      <a:rPr lang="en-US"/>
                      <a:pPr/>
                      <a:t>[NOMBRE DE CATEGORÍA]</a:t>
                    </a:fld>
                    <a:endParaRPr lang="es-EC"/>
                  </a:p>
                </c:rich>
              </c:tx>
              <c:dLblPos val="bestFit"/>
              <c:showLegendKey val="0"/>
              <c:showVal val="0"/>
              <c:showCatName val="1"/>
              <c:showSerName val="0"/>
              <c:showPercent val="0"/>
              <c:showBubbleSize val="0"/>
              <c:separator>
</c:separator>
              <c:extLst xmlns:c16r2="http://schemas.microsoft.com/office/drawing/2015/06/chart">
                <c:ext xmlns:c16="http://schemas.microsoft.com/office/drawing/2014/chart" uri="{C3380CC4-5D6E-409C-BE32-E72D297353CC}">
                  <c16:uniqueId val="{00000009-CC09-47FC-B9E4-F2DC95A1FF23}"/>
                </c:ext>
                <c:ext xmlns:c15="http://schemas.microsoft.com/office/drawing/2012/chart" uri="{CE6537A1-D6FC-4f65-9D91-7224C49458BB}">
                  <c15:layout>
                    <c:manualLayout>
                      <c:w val="0.11227867867867868"/>
                      <c:h val="9.7470424836601302E-2"/>
                    </c:manualLayout>
                  </c15:layout>
                  <c15:dlblFieldTable/>
                  <c15:showDataLabelsRange val="1"/>
                </c:ext>
              </c:extLst>
            </c:dLbl>
            <c:dLbl>
              <c:idx val="4"/>
              <c:layout>
                <c:manualLayout>
                  <c:x val="-0.163993993993994"/>
                  <c:y val="-2.2826797385620917E-2"/>
                </c:manualLayout>
              </c:layout>
              <c:tx>
                <c:rich>
                  <a:bodyPr/>
                  <a:lstStyle/>
                  <a:p>
                    <a:r>
                      <a:rPr lang="en-US"/>
                      <a:t>Gasto de consumo final del gobierno general</a:t>
                    </a:r>
                  </a:p>
                </c:rich>
              </c:tx>
              <c:dLblPos val="bestFit"/>
              <c:showLegendKey val="0"/>
              <c:showVal val="0"/>
              <c:showCatName val="1"/>
              <c:showSerName val="0"/>
              <c:showPercent val="0"/>
              <c:showBubbleSize val="0"/>
              <c:separator>
</c:separator>
              <c:extLst>
                <c:ext xmlns:c15="http://schemas.microsoft.com/office/drawing/2012/chart" uri="{CE6537A1-D6FC-4f65-9D91-7224C49458BB}">
                  <c15:layout>
                    <c:manualLayout>
                      <c:w val="0.11101058558558559"/>
                      <c:h val="0.12859787581699347"/>
                    </c:manualLayout>
                  </c15:layout>
                </c:ext>
              </c:extLst>
            </c:dLbl>
            <c:spPr>
              <a:noFill/>
              <a:ln>
                <a:noFill/>
              </a:ln>
              <a:effectLst/>
            </c:spPr>
            <c:txPr>
              <a:bodyPr rot="0" spcFirstLastPara="1" vertOverflow="ellipsis" vert="horz" wrap="square" anchor="ctr" anchorCtr="1"/>
              <a:lstStyle/>
              <a:p>
                <a:pPr>
                  <a:defRPr sz="1100" b="0" i="0" u="none" strike="noStrike" kern="1200" baseline="0">
                    <a:solidFill>
                      <a:srgbClr val="6E6E7C"/>
                    </a:solidFill>
                    <a:latin typeface="Century Gothic" panose="020B0502020202020204" pitchFamily="34" charset="0"/>
                    <a:ea typeface="+mn-ea"/>
                    <a:cs typeface="+mn-cs"/>
                  </a:defRPr>
                </a:pPr>
                <a:endParaRPr lang="es-EC"/>
              </a:p>
            </c:txPr>
            <c:dLblPos val="inEnd"/>
            <c:showLegendKey val="0"/>
            <c:showVal val="0"/>
            <c:showCatName val="1"/>
            <c:showSerName val="0"/>
            <c:showPercent val="0"/>
            <c:showBubbleSize val="0"/>
            <c:separator>
</c:separator>
            <c:showLeaderLines val="1"/>
            <c:leaderLines>
              <c:spPr>
                <a:ln w="9525">
                  <a:solidFill>
                    <a:schemeClr val="tx1">
                      <a:lumMod val="35000"/>
                      <a:lumOff val="65000"/>
                    </a:schemeClr>
                  </a:solidFill>
                </a:ln>
                <a:effectLst/>
              </c:spPr>
            </c:leaderLines>
            <c:extLst xmlns:c16r2="http://schemas.microsoft.com/office/drawing/2015/06/chart">
              <c:ext xmlns:c15="http://schemas.microsoft.com/office/drawing/2012/chart" uri="{CE6537A1-D6FC-4f65-9D91-7224C49458BB}">
                <c15:showDataLabelsRange val="1"/>
              </c:ext>
            </c:extLst>
          </c:dLbls>
          <c:cat>
            <c:strRef>
              <c:extLst>
                <c:ext xmlns:c15="http://schemas.microsoft.com/office/drawing/2012/chart" uri="{02D57815-91ED-43cb-92C2-25804820EDAC}">
                  <c15:fullRef>
                    <c15:sqref>'2.1.1_GCF-PIB'!$D$62:$D$66</c15:sqref>
                  </c15:fullRef>
                </c:ext>
              </c:extLst>
              <c:f>('2.1.1_GCF-PIB'!$D$62:$D$63,'2.1.1_GCF-PIB'!$D$65:$D$66)</c:f>
              <c:strCache>
                <c:ptCount val="4"/>
                <c:pt idx="0">
                  <c:v> Gasto de consumo final de los hogares</c:v>
                </c:pt>
                <c:pt idx="1">
                  <c:v>Gasto de consumo final de las instituciones sin fines de lucro </c:v>
                </c:pt>
                <c:pt idx="2">
                  <c:v> Gasto de consumo final individual del gobierno general</c:v>
                </c:pt>
                <c:pt idx="3">
                  <c:v> Gasto de consumo final colectivo del gobierno general </c:v>
                </c:pt>
              </c:strCache>
            </c:strRef>
          </c:cat>
          <c:val>
            <c:numRef>
              <c:extLst>
                <c:ext xmlns:c15="http://schemas.microsoft.com/office/drawing/2012/chart" uri="{02D57815-91ED-43cb-92C2-25804820EDAC}">
                  <c15:fullRef>
                    <c15:sqref>'2.1.1_GCF-PIB'!$E$62:$E$66</c15:sqref>
                  </c15:fullRef>
                </c:ext>
              </c:extLst>
              <c:f>('2.1.1_GCF-PIB'!$E$62:$E$63,'2.1.1_GCF-PIB'!$E$65:$E$66)</c:f>
              <c:numCache>
                <c:formatCode>#,##0</c:formatCode>
                <c:ptCount val="4"/>
                <c:pt idx="0">
                  <c:v>3428669</c:v>
                </c:pt>
                <c:pt idx="1">
                  <c:v>13411</c:v>
                </c:pt>
                <c:pt idx="2">
                  <c:v>4696751</c:v>
                </c:pt>
                <c:pt idx="3">
                  <c:v>229510</c:v>
                </c:pt>
              </c:numCache>
            </c:numRef>
          </c:val>
          <c:extLst xmlns:c16r2="http://schemas.microsoft.com/office/drawing/2015/06/chart">
            <c:ext xmlns:c16="http://schemas.microsoft.com/office/drawing/2014/chart" uri="{C3380CC4-5D6E-409C-BE32-E72D297353CC}">
              <c16:uniqueId val="{0000000A-CC09-47FC-B9E4-F2DC95A1FF23}"/>
            </c:ext>
            <c:ext xmlns:c15="http://schemas.microsoft.com/office/drawing/2012/chart" uri="{02D57815-91ED-43cb-92C2-25804820EDAC}">
              <c15:datalabelsRange>
                <c15:f>'2.1.1_GCF-PIB'!$F$62:$F$66</c15:f>
                <c15:dlblRangeCache>
                  <c:ptCount val="5"/>
                  <c:pt idx="0">
                    <c:v>41,0%</c:v>
                  </c:pt>
                  <c:pt idx="1">
                    <c:v>0,2%</c:v>
                  </c:pt>
                  <c:pt idx="2">
                    <c:v>58,9%</c:v>
                  </c:pt>
                  <c:pt idx="3">
                    <c:v>95,3%</c:v>
                  </c:pt>
                  <c:pt idx="4">
                    <c:v>4,7%</c:v>
                  </c:pt>
                </c15:dlblRangeCache>
              </c15:datalabelsRange>
            </c:ext>
            <c:ext xmlns:c15="http://schemas.microsoft.com/office/drawing/2012/chart" uri="{02D57815-91ED-43cb-92C2-25804820EDAC}">
              <c15:categoryFilterExceptions/>
            </c:ext>
          </c:extLst>
        </c:ser>
        <c:dLbls>
          <c:dLblPos val="bestFit"/>
          <c:showLegendKey val="0"/>
          <c:showVal val="1"/>
          <c:showCatName val="0"/>
          <c:showSerName val="0"/>
          <c:showPercent val="0"/>
          <c:showBubbleSize val="0"/>
          <c:showLeaderLines val="1"/>
        </c:dLbls>
        <c:gapWidth val="135"/>
        <c:splitType val="pos"/>
        <c:splitPos val="2"/>
        <c:secondPieSize val="80"/>
        <c:serLines>
          <c:spPr>
            <a:ln w="9525">
              <a:solidFill>
                <a:schemeClr val="tx1">
                  <a:lumMod val="35000"/>
                  <a:lumOff val="65000"/>
                </a:schemeClr>
              </a:solidFill>
              <a:prstDash val="dash"/>
            </a:ln>
            <a:effectLst/>
          </c:spPr>
        </c:serLines>
      </c:ofPieChart>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bg1"/>
      </a:solidFill>
      <a:round/>
    </a:ln>
    <a:effectLst/>
  </c:spPr>
  <c:txPr>
    <a:bodyPr/>
    <a:lstStyle/>
    <a:p>
      <a:pPr>
        <a:defRPr sz="1100">
          <a:solidFill>
            <a:srgbClr val="6E6E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2562457083517229E-2"/>
          <c:y val="7.8732405787067403E-2"/>
          <c:w val="0.97487508583296556"/>
          <c:h val="0.74853413949560699"/>
        </c:manualLayout>
      </c:layout>
      <c:barChart>
        <c:barDir val="col"/>
        <c:grouping val="percentStacked"/>
        <c:varyColors val="0"/>
        <c:ser>
          <c:idx val="0"/>
          <c:order val="0"/>
          <c:tx>
            <c:strRef>
              <c:f>'1.1.1_PROD-PIB'!$B$9</c:f>
              <c:strCache>
                <c:ptCount val="1"/>
                <c:pt idx="0">
                  <c:v>Industrias características de la enseñanza</c:v>
                </c:pt>
              </c:strCache>
            </c:strRef>
          </c:tx>
          <c:spPr>
            <a:solidFill>
              <a:srgbClr val="FFC1CD"/>
            </a:solidFill>
            <a:ln>
              <a:solidFill>
                <a:srgbClr val="D64265"/>
              </a:solidFill>
            </a:ln>
          </c:spPr>
          <c:invertIfNegative val="0"/>
          <c:dLbls>
            <c:spPr>
              <a:noFill/>
              <a:ln>
                <a:noFill/>
              </a:ln>
              <a:effectLst/>
            </c:sp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'1.1.1_PROD-PIB'!$C$78:$T$78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'1.1.1_PROD-PIB'!$C$79:$T$79</c:f>
              <c:numCache>
                <c:formatCode>0.0%</c:formatCode>
                <c:ptCount val="18"/>
                <c:pt idx="0">
                  <c:v>0.80672764324527513</c:v>
                </c:pt>
                <c:pt idx="1">
                  <c:v>0.81539812008098744</c:v>
                </c:pt>
                <c:pt idx="2">
                  <c:v>0.80457844129824929</c:v>
                </c:pt>
                <c:pt idx="3">
                  <c:v>0.81846256411999996</c:v>
                </c:pt>
                <c:pt idx="4">
                  <c:v>0.82734371163537201</c:v>
                </c:pt>
                <c:pt idx="5">
                  <c:v>0.8150085376804922</c:v>
                </c:pt>
                <c:pt idx="6">
                  <c:v>0.82890505924768798</c:v>
                </c:pt>
                <c:pt idx="7">
                  <c:v>0.79916598008483775</c:v>
                </c:pt>
                <c:pt idx="8">
                  <c:v>0.80384029454399575</c:v>
                </c:pt>
                <c:pt idx="9">
                  <c:v>0.81711185796650587</c:v>
                </c:pt>
                <c:pt idx="10">
                  <c:v>0.80846184742120453</c:v>
                </c:pt>
                <c:pt idx="11">
                  <c:v>0.82837306573153735</c:v>
                </c:pt>
                <c:pt idx="12">
                  <c:v>0.8275635032110048</c:v>
                </c:pt>
                <c:pt idx="13">
                  <c:v>0.86081870175947151</c:v>
                </c:pt>
                <c:pt idx="14">
                  <c:v>0.842269841569248</c:v>
                </c:pt>
                <c:pt idx="15">
                  <c:v>0.83485643747602445</c:v>
                </c:pt>
                <c:pt idx="16">
                  <c:v>0.83807121153629227</c:v>
                </c:pt>
                <c:pt idx="17">
                  <c:v>0.83769352355271298</c:v>
                </c:pt>
              </c:numCache>
            </c:numRef>
          </c:val>
          <c:extLst xmlns:c16r2="http://schemas.microsoft.com/office/drawing/2015/06/chart">
            <c:ext xmlns:c16="http://schemas.microsoft.com/office/drawing/2014/chart" uri="{C3380CC4-5D6E-409C-BE32-E72D297353CC}">
              <c16:uniqueId val="{00000000-233C-45EC-AEAB-333A2C91BB48}"/>
            </c:ext>
          </c:extLst>
        </c:ser>
        <c:ser>
          <c:idx val="1"/>
          <c:order val="1"/>
          <c:tx>
            <c:strRef>
              <c:f>'1.1.1_PROD-PIB'!$B$10</c:f>
              <c:strCache>
                <c:ptCount val="1"/>
                <c:pt idx="0">
                  <c:v>Industrias conexas de la enseñanza</c:v>
                </c:pt>
              </c:strCache>
            </c:strRef>
          </c:tx>
          <c:spPr>
            <a:solidFill>
              <a:srgbClr val="BFBFBF"/>
            </a:solidFill>
            <a:ln>
              <a:solidFill>
                <a:schemeClr val="tx1">
                  <a:lumMod val="65000"/>
                  <a:lumOff val="35000"/>
                </a:schemeClr>
              </a:solidFill>
            </a:ln>
          </c:spPr>
          <c:invertIfNegative val="0"/>
          <c:dLbls>
            <c:spPr>
              <a:noFill/>
              <a:ln>
                <a:noFill/>
              </a:ln>
              <a:effectLst/>
            </c:sp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'1.1.1_PROD-PIB'!$C$78:$T$78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'1.1.1_PROD-PIB'!$C$80:$T$80</c:f>
              <c:numCache>
                <c:formatCode>0.0%</c:formatCode>
                <c:ptCount val="18"/>
                <c:pt idx="0">
                  <c:v>0.19327235675472482</c:v>
                </c:pt>
                <c:pt idx="1">
                  <c:v>0.18460187991901253</c:v>
                </c:pt>
                <c:pt idx="2">
                  <c:v>0.19542155870175071</c:v>
                </c:pt>
                <c:pt idx="3">
                  <c:v>0.18153743588000007</c:v>
                </c:pt>
                <c:pt idx="4">
                  <c:v>0.17265628836462799</c:v>
                </c:pt>
                <c:pt idx="5">
                  <c:v>0.18499146231950778</c:v>
                </c:pt>
                <c:pt idx="6">
                  <c:v>0.17109494075231196</c:v>
                </c:pt>
                <c:pt idx="7">
                  <c:v>0.20083401991516225</c:v>
                </c:pt>
                <c:pt idx="8">
                  <c:v>0.19615970545600422</c:v>
                </c:pt>
                <c:pt idx="9">
                  <c:v>0.1828881420334941</c:v>
                </c:pt>
                <c:pt idx="10">
                  <c:v>0.1915381525787955</c:v>
                </c:pt>
                <c:pt idx="11">
                  <c:v>0.17162693426846268</c:v>
                </c:pt>
                <c:pt idx="12">
                  <c:v>0.1724364967889952</c:v>
                </c:pt>
                <c:pt idx="13">
                  <c:v>0.13918129824052852</c:v>
                </c:pt>
                <c:pt idx="14">
                  <c:v>0.157730158430752</c:v>
                </c:pt>
                <c:pt idx="15">
                  <c:v>0.16514356252397552</c:v>
                </c:pt>
                <c:pt idx="16">
                  <c:v>0.16192878846370776</c:v>
                </c:pt>
                <c:pt idx="17">
                  <c:v>0.16230647644728699</c:v>
                </c:pt>
              </c:numCache>
            </c:numRef>
          </c:val>
          <c:extLst xmlns:c16r2="http://schemas.microsoft.com/office/drawing/2015/06/chart">
            <c:ext xmlns:c16="http://schemas.microsoft.com/office/drawing/2014/chart" uri="{C3380CC4-5D6E-409C-BE32-E72D297353CC}">
              <c16:uniqueId val="{00000001-233C-45EC-AEAB-333A2C91BB48}"/>
            </c:ext>
          </c:extLst>
        </c:ser>
        <c:dLbls>
          <c:showLegendKey val="0"/>
          <c:showVal val="0"/>
          <c:showCatName val="0"/>
          <c:showSerName val="0"/>
          <c:showPercent val="0"/>
          <c:showBubbleSize val="0"/>
        </c:dLbls>
        <c:gapWidth val="150"/>
        <c:overlap val="100"/>
        <c:axId val="1792039776"/>
        <c:axId val="1792030528"/>
      </c:barChart>
      <c:catAx>
        <c:axId val="1792039776"/>
        <c:scaling>
          <c:orientation val="minMax"/>
        </c:scaling>
        <c:delete val="0"/>
        <c:axPos val="b"/>
        <c:numFmt formatCode="General" sourceLinked="1"/>
        <c:majorTickMark val="out"/>
        <c:minorTickMark val="none"/>
        <c:tickLblPos val="nextTo"/>
        <c:spPr>
          <a:noFill/>
        </c:spPr>
        <c:txPr>
          <a:bodyPr/>
          <a:lstStyle/>
          <a:p>
            <a:pPr>
              <a:defRPr>
                <a:ln>
                  <a:noFill/>
                </a:ln>
                <a:solidFill>
                  <a:srgbClr val="5A5A72"/>
                </a:solidFill>
              </a:defRPr>
            </a:pPr>
            <a:endParaRPr lang="es-EC"/>
          </a:p>
        </c:txPr>
        <c:crossAx val="1792030528"/>
        <c:crosses val="autoZero"/>
        <c:auto val="0"/>
        <c:lblAlgn val="ctr"/>
        <c:lblOffset val="100"/>
        <c:noMultiLvlLbl val="0"/>
      </c:catAx>
      <c:valAx>
        <c:axId val="1792030528"/>
        <c:scaling>
          <c:orientation val="minMax"/>
        </c:scaling>
        <c:delete val="1"/>
        <c:axPos val="l"/>
        <c:numFmt formatCode="0%" sourceLinked="1"/>
        <c:majorTickMark val="out"/>
        <c:minorTickMark val="none"/>
        <c:tickLblPos val="nextTo"/>
        <c:crossAx val="1792039776"/>
        <c:crosses val="autoZero"/>
        <c:crossBetween val="between"/>
      </c:valAx>
    </c:plotArea>
    <c:legend>
      <c:legendPos val="b"/>
      <c:layout>
        <c:manualLayout>
          <c:xMode val="edge"/>
          <c:yMode val="edge"/>
          <c:x val="9.65375447082195E-2"/>
          <c:y val="0.9216075967982521"/>
          <c:w val="0.80823097143613343"/>
          <c:h val="5.9558591814212608E-2"/>
        </c:manualLayout>
      </c:layout>
      <c:overlay val="0"/>
    </c:legend>
    <c:plotVisOnly val="1"/>
    <c:dispBlanksAs val="gap"/>
    <c:showDLblsOverMax val="0"/>
  </c:chart>
  <c:spPr>
    <a:ln>
      <a:solidFill>
        <a:schemeClr val="bg1"/>
      </a:solidFill>
    </a:ln>
  </c:spPr>
  <c:txPr>
    <a:bodyPr/>
    <a:lstStyle/>
    <a:p>
      <a:pPr>
        <a:defRPr sz="1100">
          <a:solidFill>
            <a:srgbClr val="5A5A72"/>
          </a:solidFill>
          <a:latin typeface="Century Gothic" panose="020B0502020202020204" pitchFamily="34" charset="0"/>
        </a:defRPr>
      </a:pPr>
      <a:endParaRPr lang="es-EC"/>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554670722977831E-2"/>
          <c:y val="5.2774890587226495E-2"/>
          <c:w val="0.87615336435218338"/>
          <c:h val="0.69980196596778987"/>
        </c:manualLayout>
      </c:layout>
      <c:bar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BA42-41AF-81B8-62955CA2C6D1}"/>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ser>
          <c:idx val="1"/>
          <c:order val="1"/>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1-BA42-41AF-81B8-62955CA2C6D1}"/>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dLbls>
          <c:showLegendKey val="0"/>
          <c:showVal val="0"/>
          <c:showCatName val="0"/>
          <c:showSerName val="0"/>
          <c:showPercent val="0"/>
          <c:showBubbleSize val="0"/>
        </c:dLbls>
        <c:gapWidth val="150"/>
        <c:overlap val="100"/>
        <c:axId val="1977583632"/>
        <c:axId val="1977583088"/>
      </c:barChart>
      <c:catAx>
        <c:axId val="1977583632"/>
        <c:scaling>
          <c:orientation val="minMax"/>
        </c:scaling>
        <c:delete val="0"/>
        <c:axPos val="b"/>
        <c:numFmt formatCode="General" sourceLinked="1"/>
        <c:majorTickMark val="out"/>
        <c:minorTickMark val="none"/>
        <c:tickLblPos val="nextTo"/>
        <c:crossAx val="1977583088"/>
        <c:crosses val="autoZero"/>
        <c:auto val="1"/>
        <c:lblAlgn val="ctr"/>
        <c:lblOffset val="100"/>
        <c:noMultiLvlLbl val="0"/>
      </c:catAx>
      <c:valAx>
        <c:axId val="1977583088"/>
        <c:scaling>
          <c:orientation val="minMax"/>
        </c:scaling>
        <c:delete val="0"/>
        <c:axPos val="l"/>
        <c:numFmt formatCode="General" sourceLinked="1"/>
        <c:majorTickMark val="out"/>
        <c:minorTickMark val="none"/>
        <c:tickLblPos val="nextTo"/>
        <c:crossAx val="1977583632"/>
        <c:crosses val="autoZero"/>
        <c:crossBetween val="between"/>
      </c:valAx>
    </c:plotArea>
    <c:legend>
      <c:legendPos val="r"/>
      <c:layout>
        <c:manualLayout>
          <c:xMode val="edge"/>
          <c:yMode val="edge"/>
          <c:x val="7.4450459317585316E-2"/>
          <c:y val="0.82719730685838189"/>
          <c:w val="0.88388287401574794"/>
          <c:h val="0.15843927117805925"/>
        </c:manualLayout>
      </c:layout>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454654076184998"/>
          <c:y val="8.8188960387134974E-2"/>
          <c:w val="0.27896072259567811"/>
          <c:h val="0.76413061453032638"/>
        </c:manualLayout>
      </c:layout>
      <c:pieChart>
        <c:varyColors val="1"/>
        <c:ser>
          <c:idx val="0"/>
          <c:order val="0"/>
          <c:dLbls>
            <c:numFmt formatCode="0.00%" sourceLinked="0"/>
            <c:spPr>
              <a:noFill/>
              <a:ln>
                <a:noFill/>
              </a:ln>
              <a:effectLst/>
            </c:spPr>
            <c:showLegendKey val="0"/>
            <c:showVal val="0"/>
            <c:showCatName val="0"/>
            <c:showSerName val="0"/>
            <c:showPercent val="1"/>
            <c:showBubbleSize val="0"/>
            <c:showLeaderLines val="1"/>
            <c:extLst xmlns:c16r2="http://schemas.microsoft.com/office/drawing/2015/06/chart">
              <c:ext xmlns:c15="http://schemas.microsoft.com/office/drawing/2012/chart" uri="{CE6537A1-D6FC-4f65-9D91-7224C49458BB}"/>
            </c:extLst>
          </c:dLbls>
          <c:val>
            <c:numRef>
              <c:f>'14GCFHE-GCFHT'!#REF!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52E8-4107-8E74-B745BED52483}"/>
            </c:ext>
            <c:ext xmlns:c15="http://schemas.microsoft.com/office/drawing/2012/chart" uri="{02D57815-91ED-43cb-92C2-25804820EDAC}">
              <c15:filteredCategoryTitle>
                <c15:cat>
                  <c:multiLvlStrRef>
                    <c:extLst xmlns:c16r2="http://schemas.microsoft.com/office/drawing/2015/06/chart" xmlns:c16="http://schemas.microsoft.com/office/drawing/2014/chart">
                      <c:ext uri="{02D57815-91ED-43cb-92C2-25804820EDAC}">
                        <c15:formulaRef>
                          <c15:sqref>'14GCFHE-GCFHT'!#REF!</c15:sqref>
                        </c15:formulaRef>
                      </c:ext>
                    </c:extLst>
                  </c:multiLvlStrRef>
                </c15:cat>
              </c15:filteredCategoryTitle>
            </c:ext>
          </c:extLst>
        </c:ser>
        <c:dLbls>
          <c:showLegendKey val="0"/>
          <c:showVal val="0"/>
          <c:showCatName val="0"/>
          <c:showSerName val="0"/>
          <c:showPercent val="1"/>
          <c:showBubbleSize val="0"/>
          <c:showLeaderLines val="1"/>
        </c:dLbls>
        <c:firstSliceAng val="0"/>
      </c:pieChart>
    </c:plotArea>
    <c:legend>
      <c:legendPos val="t"/>
      <c:layout>
        <c:manualLayout>
          <c:xMode val="edge"/>
          <c:yMode val="edge"/>
          <c:x val="0.12157189052503367"/>
          <c:y val="0.86586052233046884"/>
          <c:w val="0.77535125259405646"/>
          <c:h val="8.3283408667598924E-2"/>
        </c:manualLayout>
      </c:layout>
      <c:overlay val="0"/>
    </c:legend>
    <c:plotVisOnly val="1"/>
    <c:dispBlanksAs val="zero"/>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7871721583062407E-3"/>
          <c:y val="1.5878822016831929E-2"/>
          <c:w val="0.98452109766161189"/>
          <c:h val="0.86951795986937164"/>
        </c:manualLayout>
      </c:layout>
      <c:barChart>
        <c:barDir val="col"/>
        <c:grouping val="clustered"/>
        <c:varyColors val="0"/>
        <c:ser>
          <c:idx val="1"/>
          <c:order val="1"/>
          <c:tx>
            <c:strRef>
              <c:f>'2.1.2_GCFHE-GCFHT'!$B$9</c:f>
              <c:strCache>
                <c:ptCount val="1"/>
                <c:pt idx="0">
                  <c:v>Gasto de consumo final de los hogares en enseñanza (GCFHE)</c:v>
                </c:pt>
              </c:strCache>
            </c:strRef>
          </c:tx>
          <c:spPr>
            <a:solidFill>
              <a:srgbClr val="FFC1CD"/>
            </a:solidFill>
            <a:ln>
              <a:solidFill>
                <a:srgbClr val="D64265"/>
              </a:solidFill>
            </a:ln>
          </c:spPr>
          <c:invertIfNegative val="0"/>
          <c:dLbls>
            <c:dLbl>
              <c:idx val="15"/>
              <c:layout>
                <c:manualLayout>
                  <c:x val="-1.2955465587044534E-3"/>
                  <c:y val="4.2615526245543614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262-4ABA-9FE2-C3EA57A808EF}"/>
                </c:ext>
                <c:ext xmlns:c15="http://schemas.microsoft.com/office/drawing/2012/chart" uri="{CE6537A1-D6FC-4f65-9D91-7224C49458BB}">
                  <c15:layout/>
                </c:ext>
              </c:extLst>
            </c:dLbl>
            <c:spPr>
              <a:noFill/>
              <a:ln>
                <a:noFill/>
              </a:ln>
              <a:effectLst/>
            </c:spPr>
            <c:txPr>
              <a:bodyPr/>
              <a:lstStyle/>
              <a:p>
                <a:pPr>
                  <a:defRPr>
                    <a:solidFill>
                      <a:srgbClr val="5A5A72"/>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numRef>
              <c:f>'2.1.2_GCFHE-GCFHT'!$C$18:$T$18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'2.1.2_GCFHE-GCFHT'!$C$9:$T$9</c:f>
              <c:numCache>
                <c:formatCode>_ * #,##0_ ;_ * \-#,##0_ ;_ * "-"??_ ;_ @_ </c:formatCode>
                <c:ptCount val="18"/>
                <c:pt idx="0">
                  <c:v>1737367</c:v>
                </c:pt>
                <c:pt idx="1">
                  <c:v>1904857</c:v>
                </c:pt>
                <c:pt idx="2">
                  <c:v>2030104</c:v>
                </c:pt>
                <c:pt idx="3">
                  <c:v>2286699</c:v>
                </c:pt>
                <c:pt idx="4">
                  <c:v>2431781</c:v>
                </c:pt>
                <c:pt idx="5">
                  <c:v>2586652</c:v>
                </c:pt>
                <c:pt idx="6">
                  <c:v>2765498</c:v>
                </c:pt>
                <c:pt idx="7">
                  <c:v>3036190</c:v>
                </c:pt>
                <c:pt idx="8">
                  <c:v>3034962</c:v>
                </c:pt>
                <c:pt idx="9">
                  <c:v>3072212</c:v>
                </c:pt>
                <c:pt idx="10">
                  <c:v>3224790</c:v>
                </c:pt>
                <c:pt idx="11">
                  <c:v>3376552</c:v>
                </c:pt>
                <c:pt idx="12">
                  <c:v>3457395</c:v>
                </c:pt>
                <c:pt idx="13">
                  <c:v>2722109</c:v>
                </c:pt>
                <c:pt idx="14">
                  <c:v>3052665</c:v>
                </c:pt>
                <c:pt idx="15">
                  <c:v>3290373</c:v>
                </c:pt>
                <c:pt idx="16">
                  <c:v>3391236</c:v>
                </c:pt>
                <c:pt idx="17">
                  <c:v>3428669</c:v>
                </c:pt>
              </c:numCache>
            </c:numRef>
          </c:val>
          <c:extLst xmlns:c16r2="http://schemas.microsoft.com/office/drawing/2015/06/chart">
            <c:ext xmlns:c16="http://schemas.microsoft.com/office/drawing/2014/chart" uri="{C3380CC4-5D6E-409C-BE32-E72D297353CC}">
              <c16:uniqueId val="{00000001-B262-4ABA-9FE2-C3EA57A808EF}"/>
            </c:ext>
          </c:extLst>
        </c:ser>
        <c:dLbls>
          <c:showLegendKey val="0"/>
          <c:showVal val="0"/>
          <c:showCatName val="0"/>
          <c:showSerName val="0"/>
          <c:showPercent val="0"/>
          <c:showBubbleSize val="0"/>
        </c:dLbls>
        <c:gapWidth val="150"/>
        <c:axId val="1977595056"/>
        <c:axId val="1977587984"/>
      </c:barChart>
      <c:lineChart>
        <c:grouping val="standard"/>
        <c:varyColors val="0"/>
        <c:ser>
          <c:idx val="0"/>
          <c:order val="0"/>
          <c:tx>
            <c:strRef>
              <c:f>'2.1.2_GCFHE-GCFHT'!$B$19</c:f>
              <c:strCache>
                <c:ptCount val="1"/>
                <c:pt idx="0">
                  <c:v>GCFHE/GCFHT</c:v>
                </c:pt>
              </c:strCache>
            </c:strRef>
          </c:tx>
          <c:spPr>
            <a:ln w="22225">
              <a:solidFill>
                <a:srgbClr val="E48098"/>
              </a:solidFill>
              <a:prstDash val="sysDash"/>
            </a:ln>
          </c:spPr>
          <c:marker>
            <c:symbol val="diamond"/>
            <c:size val="7"/>
            <c:spPr>
              <a:solidFill>
                <a:schemeClr val="accent2">
                  <a:lumMod val="60000"/>
                  <a:lumOff val="40000"/>
                </a:schemeClr>
              </a:solidFill>
              <a:ln>
                <a:solidFill>
                  <a:srgbClr val="E48098"/>
                </a:solidFill>
              </a:ln>
            </c:spPr>
          </c:marker>
          <c:dLbls>
            <c:spPr>
              <a:noFill/>
              <a:ln>
                <a:noFill/>
              </a:ln>
              <a:effectLst/>
            </c:spPr>
            <c:txPr>
              <a:bodyPr/>
              <a:lstStyle/>
              <a:p>
                <a:pPr>
                  <a:defRPr>
                    <a:solidFill>
                      <a:srgbClr val="5A5A72"/>
                    </a:solidFill>
                  </a:defRPr>
                </a:pPr>
                <a:endParaRPr lang="es-EC"/>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'1.1.1_PROD-PIB'!$C$8:$T$8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'2.1.2_GCFHE-GCFHT'!$C$19:$T$19</c:f>
              <c:numCache>
                <c:formatCode>0.0%</c:formatCode>
                <c:ptCount val="18"/>
                <c:pt idx="0">
                  <c:v>5.4131077289125931E-2</c:v>
                </c:pt>
                <c:pt idx="1">
                  <c:v>5.1526430484223888E-2</c:v>
                </c:pt>
                <c:pt idx="2">
                  <c:v>5.3488535287356663E-2</c:v>
                </c:pt>
                <c:pt idx="3">
                  <c:v>5.2707463300693605E-2</c:v>
                </c:pt>
                <c:pt idx="4">
                  <c:v>5.0295244783969267E-2</c:v>
                </c:pt>
                <c:pt idx="5">
                  <c:v>4.8667230258066997E-2</c:v>
                </c:pt>
                <c:pt idx="6">
                  <c:v>4.8088166800691015E-2</c:v>
                </c:pt>
                <c:pt idx="7">
                  <c:v>4.987038451258706E-2</c:v>
                </c:pt>
                <c:pt idx="8">
                  <c:v>4.8586045886423651E-2</c:v>
                </c:pt>
                <c:pt idx="9">
                  <c:v>4.9519026412083958E-2</c:v>
                </c:pt>
                <c:pt idx="10">
                  <c:v>4.9100546776458011E-2</c:v>
                </c:pt>
                <c:pt idx="11">
                  <c:v>5.0005937974842686E-2</c:v>
                </c:pt>
                <c:pt idx="12">
                  <c:v>5.0403174958516525E-2</c:v>
                </c:pt>
                <c:pt idx="13">
                  <c:v>4.4706342170086399E-2</c:v>
                </c:pt>
                <c:pt idx="14">
                  <c:v>4.4545916251140752E-2</c:v>
                </c:pt>
                <c:pt idx="15">
                  <c:v>4.4208722668603921E-2</c:v>
                </c:pt>
                <c:pt idx="16">
                  <c:v>4.2651235648971074E-2</c:v>
                </c:pt>
                <c:pt idx="17">
                  <c:v>4.2391268454715622E-2</c:v>
                </c:pt>
              </c:numCache>
            </c:numRef>
          </c:val>
          <c:smooth val="0"/>
          <c:extLst xmlns:c16r2="http://schemas.microsoft.com/office/drawing/2015/06/chart">
            <c:ext xmlns:c16="http://schemas.microsoft.com/office/drawing/2014/chart" uri="{C3380CC4-5D6E-409C-BE32-E72D297353CC}">
              <c16:uniqueId val="{00000002-B262-4ABA-9FE2-C3EA57A808EF}"/>
            </c:ext>
          </c:extLst>
        </c:ser>
        <c:dLbls>
          <c:showLegendKey val="0"/>
          <c:showVal val="0"/>
          <c:showCatName val="0"/>
          <c:showSerName val="0"/>
          <c:showPercent val="0"/>
          <c:showBubbleSize val="0"/>
        </c:dLbls>
        <c:marker val="1"/>
        <c:smooth val="0"/>
        <c:axId val="1977594512"/>
        <c:axId val="1977587440"/>
      </c:lineChart>
      <c:catAx>
        <c:axId val="1977594512"/>
        <c:scaling>
          <c:orientation val="minMax"/>
        </c:scaling>
        <c:delete val="0"/>
        <c:axPos val="b"/>
        <c:numFmt formatCode="General" sourceLinked="0"/>
        <c:majorTickMark val="out"/>
        <c:minorTickMark val="none"/>
        <c:tickLblPos val="nextTo"/>
        <c:txPr>
          <a:bodyPr/>
          <a:lstStyle/>
          <a:p>
            <a:pPr>
              <a:defRPr>
                <a:solidFill>
                  <a:srgbClr val="5A5A72"/>
                </a:solidFill>
              </a:defRPr>
            </a:pPr>
            <a:endParaRPr lang="es-EC"/>
          </a:p>
        </c:txPr>
        <c:crossAx val="1977587440"/>
        <c:crosses val="autoZero"/>
        <c:auto val="1"/>
        <c:lblAlgn val="ctr"/>
        <c:lblOffset val="100"/>
        <c:noMultiLvlLbl val="0"/>
      </c:catAx>
      <c:valAx>
        <c:axId val="1977587440"/>
        <c:scaling>
          <c:orientation val="minMax"/>
          <c:max val="5.800000000000001E-2"/>
          <c:min val="0"/>
        </c:scaling>
        <c:delete val="0"/>
        <c:axPos val="l"/>
        <c:numFmt formatCode="0.0%" sourceLinked="1"/>
        <c:majorTickMark val="none"/>
        <c:minorTickMark val="none"/>
        <c:tickLblPos val="nextTo"/>
        <c:spPr>
          <a:solidFill>
            <a:schemeClr val="bg1"/>
          </a:solidFill>
          <a:ln>
            <a:solidFill>
              <a:schemeClr val="bg1"/>
            </a:solidFill>
          </a:ln>
        </c:spPr>
        <c:txPr>
          <a:bodyPr/>
          <a:lstStyle/>
          <a:p>
            <a:pPr>
              <a:defRPr sz="200">
                <a:solidFill>
                  <a:schemeClr val="bg1"/>
                </a:solidFill>
              </a:defRPr>
            </a:pPr>
            <a:endParaRPr lang="es-EC"/>
          </a:p>
        </c:txPr>
        <c:crossAx val="1977594512"/>
        <c:crosses val="autoZero"/>
        <c:crossBetween val="between"/>
      </c:valAx>
      <c:valAx>
        <c:axId val="1977587984"/>
        <c:scaling>
          <c:orientation val="minMax"/>
          <c:max val="5500000"/>
          <c:min val="0"/>
        </c:scaling>
        <c:delete val="0"/>
        <c:axPos val="r"/>
        <c:numFmt formatCode="_ * #,##0_ ;_ * \-#,##0_ ;_ * &quot;-&quot;??_ ;_ @_ " sourceLinked="1"/>
        <c:majorTickMark val="out"/>
        <c:minorTickMark val="none"/>
        <c:tickLblPos val="nextTo"/>
        <c:spPr>
          <a:solidFill>
            <a:schemeClr val="bg1"/>
          </a:solidFill>
          <a:ln>
            <a:solidFill>
              <a:schemeClr val="bg1"/>
            </a:solidFill>
          </a:ln>
        </c:spPr>
        <c:txPr>
          <a:bodyPr/>
          <a:lstStyle/>
          <a:p>
            <a:pPr>
              <a:defRPr sz="100">
                <a:solidFill>
                  <a:schemeClr val="bg1"/>
                </a:solidFill>
              </a:defRPr>
            </a:pPr>
            <a:endParaRPr lang="es-EC"/>
          </a:p>
        </c:txPr>
        <c:crossAx val="1977595056"/>
        <c:crosses val="max"/>
        <c:crossBetween val="between"/>
      </c:valAx>
      <c:catAx>
        <c:axId val="1977595056"/>
        <c:scaling>
          <c:orientation val="minMax"/>
        </c:scaling>
        <c:delete val="1"/>
        <c:axPos val="b"/>
        <c:numFmt formatCode="General" sourceLinked="1"/>
        <c:majorTickMark val="out"/>
        <c:minorTickMark val="none"/>
        <c:tickLblPos val="nextTo"/>
        <c:crossAx val="1977587984"/>
        <c:crosses val="autoZero"/>
        <c:auto val="1"/>
        <c:lblAlgn val="ctr"/>
        <c:lblOffset val="100"/>
        <c:noMultiLvlLbl val="0"/>
      </c:catAx>
    </c:plotArea>
    <c:legend>
      <c:legendPos val="r"/>
      <c:layout>
        <c:manualLayout>
          <c:xMode val="edge"/>
          <c:yMode val="edge"/>
          <c:x val="0.1506196111695669"/>
          <c:y val="0.93784981075103147"/>
          <c:w val="0.6908022884902324"/>
          <c:h val="5.9917397258943732E-2"/>
        </c:manualLayout>
      </c:layout>
      <c:overlay val="0"/>
      <c:txPr>
        <a:bodyPr/>
        <a:lstStyle/>
        <a:p>
          <a:pPr>
            <a:defRPr>
              <a:solidFill>
                <a:srgbClr val="5A5A72"/>
              </a:solidFill>
            </a:defRPr>
          </a:pPr>
          <a:endParaRPr lang="es-EC"/>
        </a:p>
      </c:txPr>
    </c:legend>
    <c:plotVisOnly val="1"/>
    <c:dispBlanksAs val="gap"/>
    <c:showDLblsOverMax val="0"/>
  </c:chart>
  <c:spPr>
    <a:ln>
      <a:noFill/>
    </a:ln>
  </c:spPr>
  <c:txPr>
    <a:bodyPr/>
    <a:lstStyle/>
    <a:p>
      <a:pPr>
        <a:defRPr sz="1100" b="0">
          <a:solidFill>
            <a:srgbClr val="6E6E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554670722977831E-2"/>
          <c:y val="5.2774890587226495E-2"/>
          <c:w val="0.87615336435218338"/>
          <c:h val="0.69980196596778987"/>
        </c:manualLayout>
      </c:layout>
      <c:bar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C3D5-4ABD-8706-254785620081}"/>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ser>
          <c:idx val="1"/>
          <c:order val="1"/>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1-C3D5-4ABD-8706-254785620081}"/>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dLbls>
          <c:showLegendKey val="0"/>
          <c:showVal val="0"/>
          <c:showCatName val="0"/>
          <c:showSerName val="0"/>
          <c:showPercent val="0"/>
          <c:showBubbleSize val="0"/>
        </c:dLbls>
        <c:gapWidth val="150"/>
        <c:overlap val="100"/>
        <c:axId val="1977589072"/>
        <c:axId val="1977588528"/>
      </c:barChart>
      <c:catAx>
        <c:axId val="1977589072"/>
        <c:scaling>
          <c:orientation val="minMax"/>
        </c:scaling>
        <c:delete val="0"/>
        <c:axPos val="b"/>
        <c:numFmt formatCode="General" sourceLinked="1"/>
        <c:majorTickMark val="out"/>
        <c:minorTickMark val="none"/>
        <c:tickLblPos val="nextTo"/>
        <c:crossAx val="1977588528"/>
        <c:crosses val="autoZero"/>
        <c:auto val="1"/>
        <c:lblAlgn val="ctr"/>
        <c:lblOffset val="100"/>
        <c:noMultiLvlLbl val="0"/>
      </c:catAx>
      <c:valAx>
        <c:axId val="1977588528"/>
        <c:scaling>
          <c:orientation val="minMax"/>
        </c:scaling>
        <c:delete val="0"/>
        <c:axPos val="l"/>
        <c:numFmt formatCode="General" sourceLinked="1"/>
        <c:majorTickMark val="out"/>
        <c:minorTickMark val="none"/>
        <c:tickLblPos val="nextTo"/>
        <c:crossAx val="1977589072"/>
        <c:crosses val="autoZero"/>
        <c:crossBetween val="between"/>
      </c:valAx>
    </c:plotArea>
    <c:legend>
      <c:legendPos val="r"/>
      <c:layout>
        <c:manualLayout>
          <c:xMode val="edge"/>
          <c:yMode val="edge"/>
          <c:x val="7.4450459317585316E-2"/>
          <c:y val="0.82719730685838189"/>
          <c:w val="0.88388287401574794"/>
          <c:h val="0.15843927117805925"/>
        </c:manualLayout>
      </c:layout>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454654076184998"/>
          <c:y val="8.8188960387134974E-2"/>
          <c:w val="0.27896072259567811"/>
          <c:h val="0.76413061453032638"/>
        </c:manualLayout>
      </c:layout>
      <c:pieChart>
        <c:varyColors val="1"/>
        <c:ser>
          <c:idx val="0"/>
          <c:order val="0"/>
          <c:dLbls>
            <c:numFmt formatCode="0.00%" sourceLinked="0"/>
            <c:spPr>
              <a:noFill/>
              <a:ln>
                <a:noFill/>
              </a:ln>
              <a:effectLst/>
            </c:spPr>
            <c:showLegendKey val="0"/>
            <c:showVal val="0"/>
            <c:showCatName val="0"/>
            <c:showSerName val="0"/>
            <c:showPercent val="1"/>
            <c:showBubbleSize val="0"/>
            <c:showLeaderLines val="1"/>
            <c:extLst xmlns:c16r2="http://schemas.microsoft.com/office/drawing/2015/06/chart">
              <c:ext xmlns:c15="http://schemas.microsoft.com/office/drawing/2012/chart" uri="{CE6537A1-D6FC-4f65-9D91-7224C49458BB}"/>
            </c:extLst>
          </c:dLbls>
          <c:val>
            <c:numRef>
              <c:f>'14GCFHE-GCFHT'!#¡REF!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8E15-4641-8F4D-ACA6131F9E94}"/>
            </c:ext>
            <c:ext xmlns:c15="http://schemas.microsoft.com/office/drawing/2012/chart" uri="{02D57815-91ED-43cb-92C2-25804820EDAC}">
              <c15:filteredCategoryTitle>
                <c15:cat>
                  <c:multiLvlStrRef>
                    <c:extLst xmlns:c16r2="http://schemas.microsoft.com/office/drawing/2015/06/chart" xmlns:c16="http://schemas.microsoft.com/office/drawing/2014/chart">
                      <c:ext uri="{02D57815-91ED-43cb-92C2-25804820EDAC}">
                        <c15:formulaRef>
                          <c15:sqref>'14GCFHE-GCFHT'!#¡REF!</c15:sqref>
                        </c15:formulaRef>
                      </c:ext>
                    </c:extLst>
                  </c:multiLvlStrRef>
                </c15:cat>
              </c15:filteredCategoryTitle>
            </c:ext>
          </c:extLst>
        </c:ser>
        <c:dLbls>
          <c:showLegendKey val="0"/>
          <c:showVal val="0"/>
          <c:showCatName val="0"/>
          <c:showSerName val="0"/>
          <c:showPercent val="1"/>
          <c:showBubbleSize val="0"/>
          <c:showLeaderLines val="1"/>
        </c:dLbls>
        <c:firstSliceAng val="0"/>
      </c:pieChart>
    </c:plotArea>
    <c:legend>
      <c:legendPos val="t"/>
      <c:layout>
        <c:manualLayout>
          <c:xMode val="edge"/>
          <c:yMode val="edge"/>
          <c:x val="0.12157189052503367"/>
          <c:y val="0.86586052233046884"/>
          <c:w val="0.77535125259405646"/>
          <c:h val="8.3283408667598924E-2"/>
        </c:manualLayout>
      </c:layout>
      <c:overlay val="0"/>
    </c:legend>
    <c:plotVisOnly val="1"/>
    <c:dispBlanksAs val="zero"/>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1226653622833812E-2"/>
          <c:y val="2.8961438658310752E-2"/>
          <c:w val="0.97368760510577812"/>
          <c:h val="0.86951789137610569"/>
        </c:manualLayout>
      </c:layout>
      <c:barChart>
        <c:barDir val="col"/>
        <c:grouping val="clustered"/>
        <c:varyColors val="0"/>
        <c:ser>
          <c:idx val="1"/>
          <c:order val="1"/>
          <c:tx>
            <c:strRef>
              <c:f>'2.1.3_GCFGGE-GCFGGT'!$B$9</c:f>
              <c:strCache>
                <c:ptCount val="1"/>
                <c:pt idx="0">
                  <c:v>Gasto de consumo final del gobierno general en enseñanza (GCFGGE)</c:v>
                </c:pt>
              </c:strCache>
            </c:strRef>
          </c:tx>
          <c:spPr>
            <a:solidFill>
              <a:srgbClr val="FFC1CD"/>
            </a:solidFill>
            <a:ln>
              <a:solidFill>
                <a:srgbClr val="D64265"/>
              </a:solidFill>
            </a:ln>
          </c:spPr>
          <c:invertIfNegative val="0"/>
          <c:dLbls>
            <c:spPr>
              <a:noFill/>
              <a:ln>
                <a:noFill/>
              </a:ln>
              <a:effectLst/>
            </c:spPr>
            <c:txPr>
              <a:bodyPr/>
              <a:lstStyle/>
              <a:p>
                <a:pPr>
                  <a:defRPr>
                    <a:solidFill>
                      <a:srgbClr val="5A5A72"/>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numRef>
              <c:f>'2.1.3_GCFGGE-GCFGGT'!$C$8:$T$8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'2.1.3_GCFGGE-GCFGGT'!$C$9:$T$9</c:f>
              <c:numCache>
                <c:formatCode>_ * #,##0_ ;_ * \-#,##0_ ;_ * "-"??_ ;_ @_ </c:formatCode>
                <c:ptCount val="18"/>
                <c:pt idx="0">
                  <c:v>2051203</c:v>
                </c:pt>
                <c:pt idx="1">
                  <c:v>2569843</c:v>
                </c:pt>
                <c:pt idx="2">
                  <c:v>2850686</c:v>
                </c:pt>
                <c:pt idx="3">
                  <c:v>3077692</c:v>
                </c:pt>
                <c:pt idx="4">
                  <c:v>3629491</c:v>
                </c:pt>
                <c:pt idx="5">
                  <c:v>3902072</c:v>
                </c:pt>
                <c:pt idx="6">
                  <c:v>4499718</c:v>
                </c:pt>
                <c:pt idx="7">
                  <c:v>4380616</c:v>
                </c:pt>
                <c:pt idx="8">
                  <c:v>4434725</c:v>
                </c:pt>
                <c:pt idx="9">
                  <c:v>4412579</c:v>
                </c:pt>
                <c:pt idx="10">
                  <c:v>4768171</c:v>
                </c:pt>
                <c:pt idx="11">
                  <c:v>4816557</c:v>
                </c:pt>
                <c:pt idx="12">
                  <c:v>4954500</c:v>
                </c:pt>
                <c:pt idx="13">
                  <c:v>4444045</c:v>
                </c:pt>
                <c:pt idx="14">
                  <c:v>4281855</c:v>
                </c:pt>
                <c:pt idx="15">
                  <c:v>4476461</c:v>
                </c:pt>
                <c:pt idx="16">
                  <c:v>4904785</c:v>
                </c:pt>
                <c:pt idx="17">
                  <c:v>4926261</c:v>
                </c:pt>
              </c:numCache>
            </c:numRef>
          </c:val>
          <c:extLst xmlns:c16r2="http://schemas.microsoft.com/office/drawing/2015/06/chart">
            <c:ext xmlns:c16="http://schemas.microsoft.com/office/drawing/2014/chart" uri="{C3380CC4-5D6E-409C-BE32-E72D297353CC}">
              <c16:uniqueId val="{00000000-ACFD-4536-9637-E8645B0D3560}"/>
            </c:ext>
          </c:extLst>
        </c:ser>
        <c:dLbls>
          <c:showLegendKey val="0"/>
          <c:showVal val="0"/>
          <c:showCatName val="0"/>
          <c:showSerName val="0"/>
          <c:showPercent val="0"/>
          <c:showBubbleSize val="0"/>
        </c:dLbls>
        <c:gapWidth val="150"/>
        <c:axId val="1977582544"/>
        <c:axId val="1977589616"/>
      </c:barChart>
      <c:lineChart>
        <c:grouping val="standard"/>
        <c:varyColors val="0"/>
        <c:ser>
          <c:idx val="0"/>
          <c:order val="0"/>
          <c:tx>
            <c:strRef>
              <c:f>'2.1.3_GCFGGE-GCFGGT'!$B$17</c:f>
              <c:strCache>
                <c:ptCount val="1"/>
                <c:pt idx="0">
                  <c:v>GCFGGE/GCFGGT</c:v>
                </c:pt>
              </c:strCache>
            </c:strRef>
          </c:tx>
          <c:spPr>
            <a:ln w="22225">
              <a:solidFill>
                <a:srgbClr val="E48098"/>
              </a:solidFill>
              <a:prstDash val="sysDash"/>
            </a:ln>
          </c:spPr>
          <c:marker>
            <c:symbol val="diamond"/>
            <c:size val="7"/>
            <c:spPr>
              <a:solidFill>
                <a:schemeClr val="accent2">
                  <a:lumMod val="60000"/>
                  <a:lumOff val="40000"/>
                </a:schemeClr>
              </a:solidFill>
              <a:ln>
                <a:solidFill>
                  <a:srgbClr val="E48098"/>
                </a:solidFill>
              </a:ln>
            </c:spPr>
          </c:marker>
          <c:dLbls>
            <c:spPr>
              <a:noFill/>
              <a:ln>
                <a:noFill/>
              </a:ln>
              <a:effectLst/>
            </c:spPr>
            <c:txPr>
              <a:bodyPr/>
              <a:lstStyle/>
              <a:p>
                <a:pPr>
                  <a:defRPr>
                    <a:solidFill>
                      <a:srgbClr val="5A5A72"/>
                    </a:solidFill>
                  </a:defRPr>
                </a:pPr>
                <a:endParaRPr lang="es-EC"/>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'1.1.1_PROD-PIB'!$C$8:$O$8</c:f>
              <c:numCache>
                <c:formatCode>General</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numCache>
            </c:numRef>
          </c:cat>
          <c:val>
            <c:numRef>
              <c:f>'2.1.3_GCFGGE-GCFGGT'!$C$17:$T$17</c:f>
              <c:numCache>
                <c:formatCode>0.0%</c:formatCode>
                <c:ptCount val="18"/>
                <c:pt idx="0">
                  <c:v>0.36798099963600217</c:v>
                </c:pt>
                <c:pt idx="1">
                  <c:v>0.3501014877460798</c:v>
                </c:pt>
                <c:pt idx="2">
                  <c:v>0.32946123419866047</c:v>
                </c:pt>
                <c:pt idx="3">
                  <c:v>0.33068079604179468</c:v>
                </c:pt>
                <c:pt idx="4">
                  <c:v>0.35173988801577766</c:v>
                </c:pt>
                <c:pt idx="5">
                  <c:v>0.32353101951415569</c:v>
                </c:pt>
                <c:pt idx="6">
                  <c:v>0.32702784527752971</c:v>
                </c:pt>
                <c:pt idx="7">
                  <c:v>0.28933596789181248</c:v>
                </c:pt>
                <c:pt idx="8">
                  <c:v>0.29673999830904657</c:v>
                </c:pt>
                <c:pt idx="9">
                  <c:v>0.28794538756667165</c:v>
                </c:pt>
                <c:pt idx="10">
                  <c:v>0.29836591678014768</c:v>
                </c:pt>
                <c:pt idx="11">
                  <c:v>0.28806738705487789</c:v>
                </c:pt>
                <c:pt idx="12">
                  <c:v>0.30326059771687525</c:v>
                </c:pt>
                <c:pt idx="13">
                  <c:v>0.28400580378260715</c:v>
                </c:pt>
                <c:pt idx="14">
                  <c:v>0.27660042049597128</c:v>
                </c:pt>
                <c:pt idx="15">
                  <c:v>0.28477131643041437</c:v>
                </c:pt>
                <c:pt idx="16">
                  <c:v>0.29805168351588307</c:v>
                </c:pt>
                <c:pt idx="17">
                  <c:v>0.29730482708943573</c:v>
                </c:pt>
              </c:numCache>
            </c:numRef>
          </c:val>
          <c:smooth val="0"/>
          <c:extLst xmlns:c16r2="http://schemas.microsoft.com/office/drawing/2015/06/chart">
            <c:ext xmlns:c16="http://schemas.microsoft.com/office/drawing/2014/chart" uri="{C3380CC4-5D6E-409C-BE32-E72D297353CC}">
              <c16:uniqueId val="{00000001-ACFD-4536-9637-E8645B0D3560}"/>
            </c:ext>
          </c:extLst>
        </c:ser>
        <c:dLbls>
          <c:showLegendKey val="0"/>
          <c:showVal val="0"/>
          <c:showCatName val="0"/>
          <c:showSerName val="0"/>
          <c:showPercent val="0"/>
          <c:showBubbleSize val="0"/>
        </c:dLbls>
        <c:marker val="1"/>
        <c:smooth val="0"/>
        <c:axId val="1977585808"/>
        <c:axId val="1977585264"/>
      </c:lineChart>
      <c:catAx>
        <c:axId val="1977582544"/>
        <c:scaling>
          <c:orientation val="minMax"/>
        </c:scaling>
        <c:delete val="0"/>
        <c:axPos val="b"/>
        <c:numFmt formatCode="General" sourceLinked="0"/>
        <c:majorTickMark val="out"/>
        <c:minorTickMark val="none"/>
        <c:tickLblPos val="nextTo"/>
        <c:txPr>
          <a:bodyPr/>
          <a:lstStyle/>
          <a:p>
            <a:pPr>
              <a:defRPr>
                <a:solidFill>
                  <a:srgbClr val="5A5A72"/>
                </a:solidFill>
              </a:defRPr>
            </a:pPr>
            <a:endParaRPr lang="es-EC"/>
          </a:p>
        </c:txPr>
        <c:crossAx val="1977589616"/>
        <c:crosses val="autoZero"/>
        <c:auto val="1"/>
        <c:lblAlgn val="ctr"/>
        <c:lblOffset val="100"/>
        <c:noMultiLvlLbl val="0"/>
      </c:catAx>
      <c:valAx>
        <c:axId val="1977589616"/>
        <c:scaling>
          <c:orientation val="minMax"/>
          <c:max val="7000000"/>
          <c:min val="0"/>
        </c:scaling>
        <c:delete val="0"/>
        <c:axPos val="l"/>
        <c:numFmt formatCode="_ * #,##0_ ;_ * \-#,##0_ ;_ * &quot;-&quot;??_ ;_ @_ " sourceLinked="1"/>
        <c:majorTickMark val="none"/>
        <c:minorTickMark val="none"/>
        <c:tickLblPos val="nextTo"/>
        <c:spPr>
          <a:solidFill>
            <a:schemeClr val="bg1"/>
          </a:solidFill>
          <a:ln>
            <a:solidFill>
              <a:schemeClr val="bg1"/>
            </a:solidFill>
          </a:ln>
        </c:spPr>
        <c:txPr>
          <a:bodyPr/>
          <a:lstStyle/>
          <a:p>
            <a:pPr>
              <a:defRPr sz="200">
                <a:solidFill>
                  <a:schemeClr val="bg1"/>
                </a:solidFill>
              </a:defRPr>
            </a:pPr>
            <a:endParaRPr lang="es-EC"/>
          </a:p>
        </c:txPr>
        <c:crossAx val="1977582544"/>
        <c:crosses val="autoZero"/>
        <c:crossBetween val="between"/>
      </c:valAx>
      <c:valAx>
        <c:axId val="1977585264"/>
        <c:scaling>
          <c:orientation val="minMax"/>
          <c:min val="-0.2"/>
        </c:scaling>
        <c:delete val="0"/>
        <c:axPos val="r"/>
        <c:numFmt formatCode="0.0%" sourceLinked="1"/>
        <c:majorTickMark val="out"/>
        <c:minorTickMark val="none"/>
        <c:tickLblPos val="nextTo"/>
        <c:spPr>
          <a:ln>
            <a:solidFill>
              <a:schemeClr val="bg1"/>
            </a:solidFill>
          </a:ln>
        </c:spPr>
        <c:txPr>
          <a:bodyPr/>
          <a:lstStyle/>
          <a:p>
            <a:pPr>
              <a:defRPr sz="300">
                <a:solidFill>
                  <a:schemeClr val="bg1"/>
                </a:solidFill>
              </a:defRPr>
            </a:pPr>
            <a:endParaRPr lang="es-EC"/>
          </a:p>
        </c:txPr>
        <c:crossAx val="1977585808"/>
        <c:crosses val="max"/>
        <c:crossBetween val="between"/>
      </c:valAx>
      <c:catAx>
        <c:axId val="1977585808"/>
        <c:scaling>
          <c:orientation val="minMax"/>
        </c:scaling>
        <c:delete val="1"/>
        <c:axPos val="b"/>
        <c:numFmt formatCode="General" sourceLinked="1"/>
        <c:majorTickMark val="out"/>
        <c:minorTickMark val="none"/>
        <c:tickLblPos val="nextTo"/>
        <c:crossAx val="1977585264"/>
        <c:crosses val="autoZero"/>
        <c:auto val="1"/>
        <c:lblAlgn val="ctr"/>
        <c:lblOffset val="100"/>
        <c:noMultiLvlLbl val="0"/>
      </c:catAx>
    </c:plotArea>
    <c:legend>
      <c:legendPos val="r"/>
      <c:layout>
        <c:manualLayout>
          <c:xMode val="edge"/>
          <c:yMode val="edge"/>
          <c:x val="0.17749745012443394"/>
          <c:y val="0.95965413909223363"/>
          <c:w val="0.63704658679323112"/>
          <c:h val="3.8113065791655923E-2"/>
        </c:manualLayout>
      </c:layout>
      <c:overlay val="0"/>
      <c:txPr>
        <a:bodyPr/>
        <a:lstStyle/>
        <a:p>
          <a:pPr>
            <a:defRPr>
              <a:solidFill>
                <a:srgbClr val="5A5A72"/>
              </a:solidFill>
            </a:defRPr>
          </a:pPr>
          <a:endParaRPr lang="es-EC"/>
        </a:p>
      </c:txPr>
    </c:legend>
    <c:plotVisOnly val="1"/>
    <c:dispBlanksAs val="gap"/>
    <c:showDLblsOverMax val="0"/>
  </c:chart>
  <c:spPr>
    <a:ln>
      <a:noFill/>
    </a:ln>
  </c:spPr>
  <c:txPr>
    <a:bodyPr/>
    <a:lstStyle/>
    <a:p>
      <a:pPr>
        <a:defRPr sz="1100" b="0">
          <a:solidFill>
            <a:srgbClr val="6E6E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554670722977831E-2"/>
          <c:y val="5.2774890587226495E-2"/>
          <c:w val="0.87615336435218338"/>
          <c:h val="0.69980196596778987"/>
        </c:manualLayout>
      </c:layout>
      <c:bar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561C-4D0A-AFD2-2138E735D39F}"/>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ser>
          <c:idx val="1"/>
          <c:order val="1"/>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1-561C-4D0A-AFD2-2138E735D39F}"/>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dLbls>
          <c:showLegendKey val="0"/>
          <c:showVal val="0"/>
          <c:showCatName val="0"/>
          <c:showSerName val="0"/>
          <c:showPercent val="0"/>
          <c:showBubbleSize val="0"/>
        </c:dLbls>
        <c:gapWidth val="150"/>
        <c:overlap val="100"/>
        <c:axId val="1977584176"/>
        <c:axId val="1977590160"/>
      </c:barChart>
      <c:catAx>
        <c:axId val="1977584176"/>
        <c:scaling>
          <c:orientation val="minMax"/>
        </c:scaling>
        <c:delete val="0"/>
        <c:axPos val="b"/>
        <c:numFmt formatCode="General" sourceLinked="1"/>
        <c:majorTickMark val="out"/>
        <c:minorTickMark val="none"/>
        <c:tickLblPos val="nextTo"/>
        <c:crossAx val="1977590160"/>
        <c:crosses val="autoZero"/>
        <c:auto val="1"/>
        <c:lblAlgn val="ctr"/>
        <c:lblOffset val="100"/>
        <c:noMultiLvlLbl val="0"/>
      </c:catAx>
      <c:valAx>
        <c:axId val="1977590160"/>
        <c:scaling>
          <c:orientation val="minMax"/>
        </c:scaling>
        <c:delete val="0"/>
        <c:axPos val="l"/>
        <c:numFmt formatCode="General" sourceLinked="1"/>
        <c:majorTickMark val="out"/>
        <c:minorTickMark val="none"/>
        <c:tickLblPos val="nextTo"/>
        <c:crossAx val="1977584176"/>
        <c:crosses val="autoZero"/>
        <c:crossBetween val="between"/>
      </c:valAx>
    </c:plotArea>
    <c:legend>
      <c:legendPos val="r"/>
      <c:layout>
        <c:manualLayout>
          <c:xMode val="edge"/>
          <c:yMode val="edge"/>
          <c:x val="7.4450459317585316E-2"/>
          <c:y val="0.82719730685838189"/>
          <c:w val="0.88388287401574794"/>
          <c:h val="0.15843927117805925"/>
        </c:manualLayout>
      </c:layout>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454654076184998"/>
          <c:y val="8.8188960387134974E-2"/>
          <c:w val="0.27896072259567811"/>
          <c:h val="0.76413061453032638"/>
        </c:manualLayout>
      </c:layout>
      <c:pieChart>
        <c:varyColors val="1"/>
        <c:ser>
          <c:idx val="0"/>
          <c:order val="0"/>
          <c:dLbls>
            <c:numFmt formatCode="0.00%" sourceLinked="0"/>
            <c:spPr>
              <a:noFill/>
              <a:ln>
                <a:noFill/>
              </a:ln>
              <a:effectLst/>
            </c:spPr>
            <c:showLegendKey val="0"/>
            <c:showVal val="0"/>
            <c:showCatName val="0"/>
            <c:showSerName val="0"/>
            <c:showPercent val="1"/>
            <c:showBubbleSize val="0"/>
            <c:showLeaderLines val="1"/>
            <c:extLst xmlns:c16r2="http://schemas.microsoft.com/office/drawing/2015/06/chart">
              <c:ext xmlns:c15="http://schemas.microsoft.com/office/drawing/2012/chart" uri="{CE6537A1-D6FC-4f65-9D91-7224C49458BB}"/>
            </c:extLst>
          </c:dLbls>
          <c:val>
            <c:numRef>
              <c:f>'14GCFHE-GCFHT'!#¡REF!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8CB3-41B4-AD7C-E8A511872EFD}"/>
            </c:ext>
            <c:ext xmlns:c15="http://schemas.microsoft.com/office/drawing/2012/chart" uri="{02D57815-91ED-43cb-92C2-25804820EDAC}">
              <c15:filteredCategoryTitle>
                <c15:cat>
                  <c:multiLvlStrRef>
                    <c:extLst xmlns:c16r2="http://schemas.microsoft.com/office/drawing/2015/06/chart" xmlns:c16="http://schemas.microsoft.com/office/drawing/2014/chart">
                      <c:ext uri="{02D57815-91ED-43cb-92C2-25804820EDAC}">
                        <c15:formulaRef>
                          <c15:sqref>'14GCFHE-GCFHT'!#¡REF!</c15:sqref>
                        </c15:formulaRef>
                      </c:ext>
                    </c:extLst>
                  </c:multiLvlStrRef>
                </c15:cat>
              </c15:filteredCategoryTitle>
            </c:ext>
          </c:extLst>
        </c:ser>
        <c:dLbls>
          <c:showLegendKey val="0"/>
          <c:showVal val="0"/>
          <c:showCatName val="0"/>
          <c:showSerName val="0"/>
          <c:showPercent val="1"/>
          <c:showBubbleSize val="0"/>
          <c:showLeaderLines val="1"/>
        </c:dLbls>
        <c:firstSliceAng val="0"/>
      </c:pieChart>
    </c:plotArea>
    <c:legend>
      <c:legendPos val="t"/>
      <c:layout>
        <c:manualLayout>
          <c:xMode val="edge"/>
          <c:yMode val="edge"/>
          <c:x val="0.12157189052503367"/>
          <c:y val="0.86586052233046884"/>
          <c:w val="0.77535125259405646"/>
          <c:h val="8.3283408667598924E-2"/>
        </c:manualLayout>
      </c:layout>
      <c:overlay val="0"/>
    </c:legend>
    <c:plotVisOnly val="1"/>
    <c:dispBlanksAs val="zero"/>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explosion val="1"/>
          <c:dPt>
            <c:idx val="0"/>
            <c:bubble3D val="0"/>
            <c:spPr>
              <a:solidFill>
                <a:srgbClr val="FFC1CD"/>
              </a:solidFill>
              <a:ln w="6350">
                <a:solidFill>
                  <a:srgbClr val="D64265"/>
                </a:solidFill>
              </a:ln>
              <a:effectLst/>
            </c:spPr>
            <c:extLst xmlns:c16r2="http://schemas.microsoft.com/office/drawing/2015/06/chart">
              <c:ext xmlns:c16="http://schemas.microsoft.com/office/drawing/2014/chart" uri="{C3380CC4-5D6E-409C-BE32-E72D297353CC}">
                <c16:uniqueId val="{00000001-C6FB-42EF-BE44-1ADF0AA43DFB}"/>
              </c:ext>
            </c:extLst>
          </c:dPt>
          <c:dPt>
            <c:idx val="1"/>
            <c:bubble3D val="0"/>
            <c:spPr>
              <a:solidFill>
                <a:srgbClr val="BFBFBF"/>
              </a:solidFill>
              <a:ln w="6350">
                <a:solidFill>
                  <a:srgbClr val="6E6E7C"/>
                </a:solidFill>
              </a:ln>
              <a:effectLst/>
            </c:spPr>
            <c:extLst xmlns:c16r2="http://schemas.microsoft.com/office/drawing/2015/06/chart">
              <c:ext xmlns:c16="http://schemas.microsoft.com/office/drawing/2014/chart" uri="{C3380CC4-5D6E-409C-BE32-E72D297353CC}">
                <c16:uniqueId val="{00000003-C6FB-42EF-BE44-1ADF0AA43DFB}"/>
              </c:ext>
            </c:extLst>
          </c:dPt>
          <c:dLbls>
            <c:numFmt formatCode="0.0%" sourceLinked="0"/>
            <c:spPr>
              <a:noFill/>
              <a:ln>
                <a:noFill/>
              </a:ln>
              <a:effectLst/>
            </c:spPr>
            <c:txPr>
              <a:bodyPr rot="0" spcFirstLastPara="1" vertOverflow="ellipsis" vert="horz" wrap="square" lIns="38100" tIns="19050" rIns="38100" bIns="19050" anchor="t" anchorCtr="1">
                <a:spAutoFit/>
              </a:bodyPr>
              <a:lstStyle/>
              <a:p>
                <a:pPr>
                  <a:defRPr sz="1100" b="0" i="0" u="none" strike="noStrike" kern="1200" baseline="0">
                    <a:solidFill>
                      <a:srgbClr val="6E6E7C"/>
                    </a:solidFill>
                    <a:latin typeface="Century Gothic" panose="020B0502020202020204" pitchFamily="34" charset="0"/>
                    <a:ea typeface="+mn-ea"/>
                    <a:cs typeface="+mn-cs"/>
                  </a:defRPr>
                </a:pPr>
                <a:endParaRPr lang="es-EC"/>
              </a:p>
            </c:txPr>
            <c:dLblPos val="ct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15:layout/>
              </c:ext>
            </c:extLst>
          </c:dLbls>
          <c:cat>
            <c:strRef>
              <c:f>'2.1.4_GT-TipoG'!$E$51:$E$52</c:f>
              <c:strCache>
                <c:ptCount val="2"/>
                <c:pt idx="0">
                  <c:v>Gasto de consumo final público</c:v>
                </c:pt>
                <c:pt idx="1">
                  <c:v>Productos característicos (Sector privado)</c:v>
                </c:pt>
              </c:strCache>
            </c:strRef>
          </c:cat>
          <c:val>
            <c:numRef>
              <c:f>'2.1.4_GT-TipoG'!$F$51:$F$52</c:f>
              <c:numCache>
                <c:formatCode>0.0%</c:formatCode>
                <c:ptCount val="2"/>
                <c:pt idx="0">
                  <c:v>0.58867832943232112</c:v>
                </c:pt>
                <c:pt idx="1">
                  <c:v>0.30739689025578665</c:v>
                </c:pt>
              </c:numCache>
            </c:numRef>
          </c:val>
          <c:extLst xmlns:c16r2="http://schemas.microsoft.com/office/drawing/2015/06/chart">
            <c:ext xmlns:c16="http://schemas.microsoft.com/office/drawing/2014/chart" uri="{C3380CC4-5D6E-409C-BE32-E72D297353CC}">
              <c16:uniqueId val="{00000004-C6FB-42EF-BE44-1ADF0AA43DFB}"/>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layout>
        <c:manualLayout>
          <c:xMode val="edge"/>
          <c:yMode val="edge"/>
          <c:x val="0.18040351609687952"/>
          <c:y val="0.93006074416731843"/>
          <c:w val="0.61295401938711203"/>
          <c:h val="5.31363170383784E-2"/>
        </c:manualLayout>
      </c:layout>
      <c:overlay val="0"/>
      <c:spPr>
        <a:noFill/>
        <a:ln>
          <a:noFill/>
        </a:ln>
        <a:effectLst/>
      </c:spPr>
      <c:txPr>
        <a:bodyPr rot="0" spcFirstLastPara="1" vertOverflow="ellipsis" vert="horz" wrap="square" anchor="ctr" anchorCtr="1"/>
        <a:lstStyle/>
        <a:p>
          <a:pPr>
            <a:defRPr sz="1100" b="0" i="0" u="none" strike="noStrike" kern="1200" baseline="0">
              <a:solidFill>
                <a:srgbClr val="6E6E7C"/>
              </a:solidFill>
              <a:latin typeface="Century Gothic" panose="020B0502020202020204" pitchFamily="34" charset="0"/>
              <a:ea typeface="+mn-ea"/>
              <a:cs typeface="+mn-cs"/>
            </a:defRPr>
          </a:pPr>
          <a:endParaRPr lang="es-EC"/>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bg1"/>
      </a:solidFill>
      <a:round/>
    </a:ln>
    <a:effectLst/>
  </c:spPr>
  <c:txPr>
    <a:bodyPr/>
    <a:lstStyle/>
    <a:p>
      <a:pPr>
        <a:defRPr sz="1100">
          <a:solidFill>
            <a:srgbClr val="6E6E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6693301658856865E-3"/>
          <c:y val="3.8878413443101389E-2"/>
          <c:w val="0.9837501090657006"/>
          <c:h val="0.83745034783273453"/>
        </c:manualLayout>
      </c:layout>
      <c:barChart>
        <c:barDir val="col"/>
        <c:grouping val="percentStacked"/>
        <c:varyColors val="0"/>
        <c:ser>
          <c:idx val="0"/>
          <c:order val="0"/>
          <c:tx>
            <c:strRef>
              <c:f>'2.1.4_GT-TipoG'!$B$20</c:f>
              <c:strCache>
                <c:ptCount val="1"/>
                <c:pt idx="0">
                  <c:v>Gasto de consumo final público</c:v>
                </c:pt>
              </c:strCache>
            </c:strRef>
          </c:tx>
          <c:spPr>
            <a:solidFill>
              <a:srgbClr val="FFC1CD"/>
            </a:solidFill>
            <a:ln>
              <a:solidFill>
                <a:srgbClr val="D64265"/>
              </a:solidFill>
            </a:ln>
          </c:spPr>
          <c:invertIfNegative val="0"/>
          <c:dLbls>
            <c:spPr>
              <a:noFill/>
              <a:ln>
                <a:noFill/>
              </a:ln>
              <a:effectLst/>
            </c:sp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'2.1.4_GT-TipoG'!$C$19:$T$19</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'2.1.4_GT-TipoG'!$C$20:$T$20</c:f>
              <c:numCache>
                <c:formatCode>0.0%</c:formatCode>
                <c:ptCount val="18"/>
                <c:pt idx="0">
                  <c:v>0.54032675074488434</c:v>
                </c:pt>
                <c:pt idx="1">
                  <c:v>0.57332109281230059</c:v>
                </c:pt>
                <c:pt idx="2">
                  <c:v>0.58301137375758982</c:v>
                </c:pt>
                <c:pt idx="3">
                  <c:v>0.57296151521227301</c:v>
                </c:pt>
                <c:pt idx="4">
                  <c:v>0.59808040349558633</c:v>
                </c:pt>
                <c:pt idx="5">
                  <c:v>0.60053533151031691</c:v>
                </c:pt>
                <c:pt idx="6">
                  <c:v>0.61868776899995781</c:v>
                </c:pt>
                <c:pt idx="7">
                  <c:v>0.5898257781172016</c:v>
                </c:pt>
                <c:pt idx="8">
                  <c:v>0.59309128180657578</c:v>
                </c:pt>
                <c:pt idx="9">
                  <c:v>0.58892918375142445</c:v>
                </c:pt>
                <c:pt idx="10">
                  <c:v>0.59562565620465902</c:v>
                </c:pt>
                <c:pt idx="11">
                  <c:v>0.58688006842893092</c:v>
                </c:pt>
                <c:pt idx="12">
                  <c:v>0.58799674866103013</c:v>
                </c:pt>
                <c:pt idx="13">
                  <c:v>0.61902657246340276</c:v>
                </c:pt>
                <c:pt idx="14">
                  <c:v>0.58275123151536101</c:v>
                </c:pt>
                <c:pt idx="15">
                  <c:v>0.57528682985857826</c:v>
                </c:pt>
                <c:pt idx="16">
                  <c:v>0.5901964375360691</c:v>
                </c:pt>
                <c:pt idx="17">
                  <c:v>0.58867832943232112</c:v>
                </c:pt>
              </c:numCache>
            </c:numRef>
          </c:val>
          <c:extLst xmlns:c16r2="http://schemas.microsoft.com/office/drawing/2015/06/chart">
            <c:ext xmlns:c16="http://schemas.microsoft.com/office/drawing/2014/chart" uri="{C3380CC4-5D6E-409C-BE32-E72D297353CC}">
              <c16:uniqueId val="{00000000-B7E4-44BB-A61B-BBE377658181}"/>
            </c:ext>
          </c:extLst>
        </c:ser>
        <c:ser>
          <c:idx val="1"/>
          <c:order val="1"/>
          <c:tx>
            <c:strRef>
              <c:f>'2.1.4_GT-TipoG'!$B$21</c:f>
              <c:strCache>
                <c:ptCount val="1"/>
                <c:pt idx="0">
                  <c:v>Gasto de consumo final privado</c:v>
                </c:pt>
              </c:strCache>
            </c:strRef>
          </c:tx>
          <c:spPr>
            <a:solidFill>
              <a:srgbClr val="BFBFBF"/>
            </a:solidFill>
            <a:ln>
              <a:solidFill>
                <a:srgbClr val="6E6E7C"/>
              </a:solidFill>
            </a:ln>
          </c:spPr>
          <c:invertIfNegative val="0"/>
          <c:dLbls>
            <c:spPr>
              <a:noFill/>
              <a:ln>
                <a:noFill/>
              </a:ln>
              <a:effectLst/>
            </c:sp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'2.1.4_GT-TipoG'!$C$19:$T$19</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'2.1.4_GT-TipoG'!$C$21:$T$21</c:f>
              <c:numCache>
                <c:formatCode>0.0%</c:formatCode>
                <c:ptCount val="18"/>
                <c:pt idx="0">
                  <c:v>0.45967324925511566</c:v>
                </c:pt>
                <c:pt idx="1">
                  <c:v>0.42667890718769941</c:v>
                </c:pt>
                <c:pt idx="2">
                  <c:v>0.41698862624241018</c:v>
                </c:pt>
                <c:pt idx="3">
                  <c:v>0.42703848478772705</c:v>
                </c:pt>
                <c:pt idx="4">
                  <c:v>0.40191959650441367</c:v>
                </c:pt>
                <c:pt idx="5">
                  <c:v>0.39946466848968304</c:v>
                </c:pt>
                <c:pt idx="6">
                  <c:v>0.38131223100004219</c:v>
                </c:pt>
                <c:pt idx="7">
                  <c:v>0.41017422188279845</c:v>
                </c:pt>
                <c:pt idx="8">
                  <c:v>0.40690871819342422</c:v>
                </c:pt>
                <c:pt idx="9">
                  <c:v>0.41107081624857561</c:v>
                </c:pt>
                <c:pt idx="10">
                  <c:v>0.40437434379534098</c:v>
                </c:pt>
                <c:pt idx="11">
                  <c:v>0.41311993157106902</c:v>
                </c:pt>
                <c:pt idx="12">
                  <c:v>0.41200325133896987</c:v>
                </c:pt>
                <c:pt idx="13">
                  <c:v>0.3809734275365973</c:v>
                </c:pt>
                <c:pt idx="14">
                  <c:v>0.41724876848463899</c:v>
                </c:pt>
                <c:pt idx="15">
                  <c:v>0.42471317014142168</c:v>
                </c:pt>
                <c:pt idx="16">
                  <c:v>0.40980356246393085</c:v>
                </c:pt>
                <c:pt idx="17">
                  <c:v>0.41132167056767882</c:v>
                </c:pt>
              </c:numCache>
            </c:numRef>
          </c:val>
          <c:extLst xmlns:c16r2="http://schemas.microsoft.com/office/drawing/2015/06/chart">
            <c:ext xmlns:c16="http://schemas.microsoft.com/office/drawing/2014/chart" uri="{C3380CC4-5D6E-409C-BE32-E72D297353CC}">
              <c16:uniqueId val="{00000001-B7E4-44BB-A61B-BBE377658181}"/>
            </c:ext>
          </c:extLst>
        </c:ser>
        <c:dLbls>
          <c:showLegendKey val="0"/>
          <c:showVal val="0"/>
          <c:showCatName val="0"/>
          <c:showSerName val="0"/>
          <c:showPercent val="0"/>
          <c:showBubbleSize val="0"/>
        </c:dLbls>
        <c:gapWidth val="150"/>
        <c:overlap val="100"/>
        <c:axId val="1977592880"/>
        <c:axId val="1977586352"/>
      </c:barChart>
      <c:catAx>
        <c:axId val="1977592880"/>
        <c:scaling>
          <c:orientation val="minMax"/>
        </c:scaling>
        <c:delete val="0"/>
        <c:axPos val="b"/>
        <c:numFmt formatCode="General" sourceLinked="1"/>
        <c:majorTickMark val="out"/>
        <c:minorTickMark val="none"/>
        <c:tickLblPos val="nextTo"/>
        <c:crossAx val="1977586352"/>
        <c:crosses val="autoZero"/>
        <c:auto val="1"/>
        <c:lblAlgn val="ctr"/>
        <c:lblOffset val="100"/>
        <c:noMultiLvlLbl val="0"/>
      </c:catAx>
      <c:valAx>
        <c:axId val="1977586352"/>
        <c:scaling>
          <c:orientation val="minMax"/>
        </c:scaling>
        <c:delete val="1"/>
        <c:axPos val="l"/>
        <c:numFmt formatCode="0%" sourceLinked="1"/>
        <c:majorTickMark val="out"/>
        <c:minorTickMark val="none"/>
        <c:tickLblPos val="nextTo"/>
        <c:crossAx val="1977592880"/>
        <c:crosses val="autoZero"/>
        <c:crossBetween val="between"/>
      </c:valAx>
    </c:plotArea>
    <c:legend>
      <c:legendPos val="b"/>
      <c:layout>
        <c:manualLayout>
          <c:xMode val="edge"/>
          <c:yMode val="edge"/>
          <c:x val="0.25621707139576616"/>
          <c:y val="0.94399426192225599"/>
          <c:w val="0.59868294029098956"/>
          <c:h val="4.8507859284149295E-2"/>
        </c:manualLayout>
      </c:layout>
      <c:overlay val="0"/>
    </c:legend>
    <c:plotVisOnly val="1"/>
    <c:dispBlanksAs val="gap"/>
    <c:showDLblsOverMax val="0"/>
  </c:chart>
  <c:spPr>
    <a:ln>
      <a:solidFill>
        <a:schemeClr val="bg1"/>
      </a:solidFill>
    </a:ln>
  </c:spPr>
  <c:txPr>
    <a:bodyPr/>
    <a:lstStyle/>
    <a:p>
      <a:pPr>
        <a:defRPr sz="1100">
          <a:solidFill>
            <a:srgbClr val="5A5A72"/>
          </a:solidFill>
          <a:latin typeface="Century Gothic" panose="020B0502020202020204" pitchFamily="34" charset="0"/>
        </a:defRPr>
      </a:pPr>
      <a:endParaRPr lang="es-EC"/>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554670722977831E-2"/>
          <c:y val="5.2774890587226495E-2"/>
          <c:w val="0.87615336435218338"/>
          <c:h val="0.69980196596778987"/>
        </c:manualLayout>
      </c:layout>
      <c:bar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'2PROD-CARACT'!#REF!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20B5-4261-9C42-5A0074597A81}"/>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'2PROD-CARACT'!#REF!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'2PROD-CARACT'!#REF!</c15:sqref>
                        </c15:formulaRef>
                      </c:ext>
                    </c:extLst>
                  </c:multiLvlStrRef>
                </c15:cat>
              </c15:filteredCategoryTitle>
            </c:ext>
          </c:extLst>
        </c:ser>
        <c:ser>
          <c:idx val="1"/>
          <c:order val="1"/>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'2PROD-CARACT'!#REF!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1-20B5-4261-9C42-5A0074597A81}"/>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'2PROD-CARACT'!#REF!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'2PROD-CARACT'!#REF!</c15:sqref>
                        </c15:formulaRef>
                      </c:ext>
                    </c:extLst>
                  </c:multiLvlStrRef>
                </c15:cat>
              </c15:filteredCategoryTitle>
            </c:ext>
          </c:extLst>
        </c:ser>
        <c:dLbls>
          <c:showLegendKey val="0"/>
          <c:showVal val="0"/>
          <c:showCatName val="0"/>
          <c:showSerName val="0"/>
          <c:showPercent val="0"/>
          <c:showBubbleSize val="0"/>
        </c:dLbls>
        <c:gapWidth val="150"/>
        <c:overlap val="100"/>
        <c:axId val="1792027264"/>
        <c:axId val="1792034336"/>
      </c:barChart>
      <c:catAx>
        <c:axId val="1792027264"/>
        <c:scaling>
          <c:orientation val="minMax"/>
        </c:scaling>
        <c:delete val="0"/>
        <c:axPos val="b"/>
        <c:numFmt formatCode="General" sourceLinked="1"/>
        <c:majorTickMark val="out"/>
        <c:minorTickMark val="none"/>
        <c:tickLblPos val="nextTo"/>
        <c:crossAx val="1792034336"/>
        <c:crosses val="autoZero"/>
        <c:auto val="1"/>
        <c:lblAlgn val="ctr"/>
        <c:lblOffset val="100"/>
        <c:noMultiLvlLbl val="0"/>
      </c:catAx>
      <c:valAx>
        <c:axId val="1792034336"/>
        <c:scaling>
          <c:orientation val="minMax"/>
        </c:scaling>
        <c:delete val="0"/>
        <c:axPos val="l"/>
        <c:numFmt formatCode="General" sourceLinked="1"/>
        <c:majorTickMark val="out"/>
        <c:minorTickMark val="none"/>
        <c:tickLblPos val="nextTo"/>
        <c:crossAx val="1792027264"/>
        <c:crosses val="autoZero"/>
        <c:crossBetween val="between"/>
      </c:valAx>
    </c:plotArea>
    <c:legend>
      <c:legendPos val="r"/>
      <c:layout>
        <c:manualLayout>
          <c:xMode val="edge"/>
          <c:yMode val="edge"/>
          <c:x val="7.445045931758533E-2"/>
          <c:y val="0.82719724766006564"/>
          <c:w val="0.88388287401574794"/>
          <c:h val="0.15843920287839905"/>
        </c:manualLayout>
      </c:layout>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554670722977831E-2"/>
          <c:y val="5.2774890587226495E-2"/>
          <c:w val="0.87615336435218338"/>
          <c:h val="0.69980196596778987"/>
        </c:manualLayout>
      </c:layout>
      <c:bar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15EB-4CD9-ADA3-AA426CC338FD}"/>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ser>
          <c:idx val="1"/>
          <c:order val="1"/>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1-15EB-4CD9-ADA3-AA426CC338FD}"/>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dLbls>
          <c:showLegendKey val="0"/>
          <c:showVal val="0"/>
          <c:showCatName val="0"/>
          <c:showSerName val="0"/>
          <c:showPercent val="0"/>
          <c:showBubbleSize val="0"/>
        </c:dLbls>
        <c:gapWidth val="150"/>
        <c:overlap val="100"/>
        <c:axId val="1977591792"/>
        <c:axId val="1977592336"/>
      </c:barChart>
      <c:catAx>
        <c:axId val="1977591792"/>
        <c:scaling>
          <c:orientation val="minMax"/>
        </c:scaling>
        <c:delete val="0"/>
        <c:axPos val="b"/>
        <c:numFmt formatCode="General" sourceLinked="1"/>
        <c:majorTickMark val="out"/>
        <c:minorTickMark val="none"/>
        <c:tickLblPos val="nextTo"/>
        <c:crossAx val="1977592336"/>
        <c:crosses val="autoZero"/>
        <c:auto val="1"/>
        <c:lblAlgn val="ctr"/>
        <c:lblOffset val="100"/>
        <c:noMultiLvlLbl val="0"/>
      </c:catAx>
      <c:valAx>
        <c:axId val="1977592336"/>
        <c:scaling>
          <c:orientation val="minMax"/>
        </c:scaling>
        <c:delete val="0"/>
        <c:axPos val="l"/>
        <c:numFmt formatCode="General" sourceLinked="1"/>
        <c:majorTickMark val="out"/>
        <c:minorTickMark val="none"/>
        <c:tickLblPos val="nextTo"/>
        <c:crossAx val="1977591792"/>
        <c:crosses val="autoZero"/>
        <c:crossBetween val="between"/>
      </c:valAx>
    </c:plotArea>
    <c:legend>
      <c:legendPos val="r"/>
      <c:layout>
        <c:manualLayout>
          <c:xMode val="edge"/>
          <c:yMode val="edge"/>
          <c:x val="7.4450459317585316E-2"/>
          <c:y val="0.82719730685838189"/>
          <c:w val="0.88388287401574794"/>
          <c:h val="0.15843927117805925"/>
        </c:manualLayout>
      </c:layout>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4335710338657475E-2"/>
          <c:y val="2.8392323788743228E-2"/>
          <c:w val="0.96972761139493158"/>
          <c:h val="0.82397206374188459"/>
        </c:manualLayout>
      </c:layout>
      <c:barChart>
        <c:barDir val="col"/>
        <c:grouping val="clustered"/>
        <c:varyColors val="0"/>
        <c:ser>
          <c:idx val="0"/>
          <c:order val="0"/>
          <c:tx>
            <c:strRef>
              <c:f>'2.1.5_G PUB PIB'!$B$21</c:f>
              <c:strCache>
                <c:ptCount val="1"/>
                <c:pt idx="0">
                  <c:v>Gasto de consumo final público de la enseñanza/PIB</c:v>
                </c:pt>
              </c:strCache>
            </c:strRef>
          </c:tx>
          <c:spPr>
            <a:solidFill>
              <a:srgbClr val="FFC1CD"/>
            </a:solidFill>
            <a:ln>
              <a:solidFill>
                <a:srgbClr val="D6426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E6E7C"/>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'2.1.5_G PUB PIB'!$C$20:$T$20</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'2.1.5_G PUB PIB'!$C$21:$T$21</c:f>
              <c:numCache>
                <c:formatCode>0.0%</c:formatCode>
                <c:ptCount val="18"/>
                <c:pt idx="0">
                  <c:v>4.1148553909527222E-2</c:v>
                </c:pt>
                <c:pt idx="1">
                  <c:v>4.2032493634747724E-2</c:v>
                </c:pt>
                <c:pt idx="2">
                  <c:v>4.7436344022325737E-2</c:v>
                </c:pt>
                <c:pt idx="3">
                  <c:v>4.5159676766622789E-2</c:v>
                </c:pt>
                <c:pt idx="4">
                  <c:v>4.5950690392495483E-2</c:v>
                </c:pt>
                <c:pt idx="5">
                  <c:v>4.447563545565035E-2</c:v>
                </c:pt>
                <c:pt idx="6">
                  <c:v>4.6595240788868085E-2</c:v>
                </c:pt>
                <c:pt idx="7">
                  <c:v>4.2647099948968412E-2</c:v>
                </c:pt>
                <c:pt idx="8">
                  <c:v>4.5620257227940345E-2</c:v>
                </c:pt>
                <c:pt idx="9">
                  <c:v>4.5177785146863908E-2</c:v>
                </c:pt>
                <c:pt idx="10">
                  <c:v>4.5642631938597959E-2</c:v>
                </c:pt>
                <c:pt idx="11">
                  <c:v>4.4813952006849039E-2</c:v>
                </c:pt>
                <c:pt idx="12">
                  <c:v>4.6047323581219289E-2</c:v>
                </c:pt>
                <c:pt idx="13">
                  <c:v>4.6357096678592363E-2</c:v>
                </c:pt>
                <c:pt idx="14">
                  <c:v>3.9950475780372578E-2</c:v>
                </c:pt>
                <c:pt idx="15">
                  <c:v>3.8545945906337226E-2</c:v>
                </c:pt>
                <c:pt idx="16">
                  <c:v>4.0486208426840149E-2</c:v>
                </c:pt>
                <c:pt idx="17">
                  <c:v>3.9512480746893897E-2</c:v>
                </c:pt>
              </c:numCache>
            </c:numRef>
          </c:val>
          <c:extLst xmlns:c16r2="http://schemas.microsoft.com/office/drawing/2015/06/chart">
            <c:ext xmlns:c16="http://schemas.microsoft.com/office/drawing/2014/chart" uri="{C3380CC4-5D6E-409C-BE32-E72D297353CC}">
              <c16:uniqueId val="{00000000-6327-4C73-BE18-22C0D4CB290A}"/>
            </c:ext>
          </c:extLst>
        </c:ser>
        <c:dLbls>
          <c:showLegendKey val="0"/>
          <c:showVal val="0"/>
          <c:showCatName val="0"/>
          <c:showSerName val="0"/>
          <c:showPercent val="0"/>
          <c:showBubbleSize val="0"/>
        </c:dLbls>
        <c:gapWidth val="125"/>
        <c:overlap val="-27"/>
        <c:axId val="1977581456"/>
        <c:axId val="1977595600"/>
      </c:barChart>
      <c:catAx>
        <c:axId val="1977581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rgbClr val="6E6E7C"/>
                </a:solidFill>
                <a:latin typeface="Century Gothic" panose="020B0502020202020204" pitchFamily="34" charset="0"/>
                <a:ea typeface="+mn-ea"/>
                <a:cs typeface="+mn-cs"/>
              </a:defRPr>
            </a:pPr>
            <a:endParaRPr lang="es-EC"/>
          </a:p>
        </c:txPr>
        <c:crossAx val="1977595600"/>
        <c:crosses val="autoZero"/>
        <c:auto val="1"/>
        <c:lblAlgn val="ctr"/>
        <c:lblOffset val="100"/>
        <c:noMultiLvlLbl val="0"/>
      </c:catAx>
      <c:valAx>
        <c:axId val="1977595600"/>
        <c:scaling>
          <c:orientation val="minMax"/>
        </c:scaling>
        <c:delete val="0"/>
        <c:axPos val="l"/>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1"/>
                </a:solidFill>
                <a:latin typeface="Century Gothic" panose="020B0502020202020204" pitchFamily="34" charset="0"/>
                <a:ea typeface="+mn-ea"/>
                <a:cs typeface="+mn-cs"/>
              </a:defRPr>
            </a:pPr>
            <a:endParaRPr lang="es-EC"/>
          </a:p>
        </c:txPr>
        <c:crossAx val="1977581456"/>
        <c:crosses val="autoZero"/>
        <c:crossBetween val="between"/>
      </c:valAx>
      <c:spPr>
        <a:noFill/>
        <a:ln>
          <a:noFill/>
        </a:ln>
        <a:effectLst/>
      </c:spPr>
    </c:plotArea>
    <c:legend>
      <c:legendPos val="r"/>
      <c:layout>
        <c:manualLayout>
          <c:xMode val="edge"/>
          <c:yMode val="edge"/>
          <c:x val="0.42602946473906583"/>
          <c:y val="0.94798554735197371"/>
          <c:w val="0.19664517115263408"/>
          <c:h val="4.5361176003298052E-2"/>
        </c:manualLayout>
      </c:layout>
      <c:overlay val="0"/>
      <c:spPr>
        <a:noFill/>
        <a:ln>
          <a:noFill/>
        </a:ln>
        <a:effectLst/>
      </c:spPr>
      <c:txPr>
        <a:bodyPr rot="0" spcFirstLastPara="1" vertOverflow="ellipsis" vert="horz" wrap="square" anchor="ctr" anchorCtr="1"/>
        <a:lstStyle/>
        <a:p>
          <a:pPr>
            <a:defRPr sz="1100" b="0" i="0" u="none" strike="noStrike" kern="1200" baseline="0">
              <a:solidFill>
                <a:srgbClr val="6E6E7C"/>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9525" cap="flat" cmpd="sng" algn="ctr">
      <a:solidFill>
        <a:schemeClr val="bg1"/>
      </a:solidFill>
      <a:round/>
    </a:ln>
    <a:effectLst/>
  </c:spPr>
  <c:txPr>
    <a:bodyPr/>
    <a:lstStyle/>
    <a:p>
      <a:pPr>
        <a:defRPr sz="1100">
          <a:solidFill>
            <a:srgbClr val="6E6E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554670722977831E-2"/>
          <c:y val="5.2774890587226495E-2"/>
          <c:w val="0.87615336435218338"/>
          <c:h val="0.69980196596778987"/>
        </c:manualLayout>
      </c:layout>
      <c:bar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04E5-4EB1-A82D-9B696D18FA30}"/>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ser>
          <c:idx val="1"/>
          <c:order val="1"/>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1-04E5-4EB1-A82D-9B696D18FA30}"/>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dLbls>
          <c:showLegendKey val="0"/>
          <c:showVal val="0"/>
          <c:showCatName val="0"/>
          <c:showSerName val="0"/>
          <c:showPercent val="0"/>
          <c:showBubbleSize val="0"/>
        </c:dLbls>
        <c:gapWidth val="150"/>
        <c:overlap val="100"/>
        <c:axId val="1977596144"/>
        <c:axId val="1977593424"/>
      </c:barChart>
      <c:catAx>
        <c:axId val="1977596144"/>
        <c:scaling>
          <c:orientation val="minMax"/>
        </c:scaling>
        <c:delete val="0"/>
        <c:axPos val="b"/>
        <c:numFmt formatCode="General" sourceLinked="1"/>
        <c:majorTickMark val="out"/>
        <c:minorTickMark val="none"/>
        <c:tickLblPos val="nextTo"/>
        <c:crossAx val="1977593424"/>
        <c:crosses val="autoZero"/>
        <c:auto val="1"/>
        <c:lblAlgn val="ctr"/>
        <c:lblOffset val="100"/>
        <c:noMultiLvlLbl val="0"/>
      </c:catAx>
      <c:valAx>
        <c:axId val="1977593424"/>
        <c:scaling>
          <c:orientation val="minMax"/>
        </c:scaling>
        <c:delete val="0"/>
        <c:axPos val="l"/>
        <c:numFmt formatCode="General" sourceLinked="1"/>
        <c:majorTickMark val="out"/>
        <c:minorTickMark val="none"/>
        <c:tickLblPos val="nextTo"/>
        <c:crossAx val="1977596144"/>
        <c:crosses val="autoZero"/>
        <c:crossBetween val="between"/>
      </c:valAx>
    </c:plotArea>
    <c:legend>
      <c:legendPos val="r"/>
      <c:layout>
        <c:manualLayout>
          <c:xMode val="edge"/>
          <c:yMode val="edge"/>
          <c:x val="7.4450459317585316E-2"/>
          <c:y val="0.82719730685838189"/>
          <c:w val="0.88388287401574794"/>
          <c:h val="0.15843927117805925"/>
        </c:manualLayout>
      </c:layout>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554670722977831E-2"/>
          <c:y val="5.2774890587226495E-2"/>
          <c:w val="0.87615336435218338"/>
          <c:h val="0.69980196596778987"/>
        </c:manualLayout>
      </c:layout>
      <c:bar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15EB-4CD9-ADA3-AA426CC338FD}"/>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ser>
          <c:idx val="1"/>
          <c:order val="1"/>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1-15EB-4CD9-ADA3-AA426CC338FD}"/>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dLbls>
          <c:showLegendKey val="0"/>
          <c:showVal val="0"/>
          <c:showCatName val="0"/>
          <c:showSerName val="0"/>
          <c:showPercent val="0"/>
          <c:showBubbleSize val="0"/>
        </c:dLbls>
        <c:gapWidth val="150"/>
        <c:overlap val="100"/>
        <c:axId val="1977580912"/>
        <c:axId val="1980842352"/>
      </c:barChart>
      <c:catAx>
        <c:axId val="1977580912"/>
        <c:scaling>
          <c:orientation val="minMax"/>
        </c:scaling>
        <c:delete val="0"/>
        <c:axPos val="b"/>
        <c:numFmt formatCode="General" sourceLinked="1"/>
        <c:majorTickMark val="out"/>
        <c:minorTickMark val="none"/>
        <c:tickLblPos val="nextTo"/>
        <c:crossAx val="1980842352"/>
        <c:crosses val="autoZero"/>
        <c:auto val="1"/>
        <c:lblAlgn val="ctr"/>
        <c:lblOffset val="100"/>
        <c:noMultiLvlLbl val="0"/>
      </c:catAx>
      <c:valAx>
        <c:axId val="1980842352"/>
        <c:scaling>
          <c:orientation val="minMax"/>
        </c:scaling>
        <c:delete val="0"/>
        <c:axPos val="l"/>
        <c:numFmt formatCode="General" sourceLinked="1"/>
        <c:majorTickMark val="out"/>
        <c:minorTickMark val="none"/>
        <c:tickLblPos val="nextTo"/>
        <c:crossAx val="1977580912"/>
        <c:crosses val="autoZero"/>
        <c:crossBetween val="between"/>
      </c:valAx>
    </c:plotArea>
    <c:legend>
      <c:legendPos val="r"/>
      <c:layout>
        <c:manualLayout>
          <c:xMode val="edge"/>
          <c:yMode val="edge"/>
          <c:x val="7.4450459317585316E-2"/>
          <c:y val="0.82719730685838189"/>
          <c:w val="0.88388287401574794"/>
          <c:h val="0.15843927117805925"/>
        </c:manualLayout>
      </c:layout>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4335710338657475E-2"/>
          <c:y val="2.8392323788743228E-2"/>
          <c:w val="0.96972761139493158"/>
          <c:h val="0.82397206374188459"/>
        </c:manualLayout>
      </c:layout>
      <c:barChart>
        <c:barDir val="col"/>
        <c:grouping val="clustered"/>
        <c:varyColors val="0"/>
        <c:ser>
          <c:idx val="0"/>
          <c:order val="0"/>
          <c:tx>
            <c:strRef>
              <c:f>'2.1.6_G PRIV PIB'!$B$21</c:f>
              <c:strCache>
                <c:ptCount val="1"/>
                <c:pt idx="0">
                  <c:v>Gasto de consumo final privado de la enseñanza/PIB</c:v>
                </c:pt>
              </c:strCache>
            </c:strRef>
          </c:tx>
          <c:spPr>
            <a:solidFill>
              <a:srgbClr val="FFC1CD"/>
            </a:solidFill>
            <a:ln>
              <a:solidFill>
                <a:srgbClr val="D6426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E6E7C"/>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'2.1.6_G PRIV PIB'!$C$20:$T$20</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'2.1.6_G PRIV PIB'!$C$21:$T$21</c:f>
              <c:numCache>
                <c:formatCode>0.0%</c:formatCode>
                <c:ptCount val="18"/>
                <c:pt idx="0">
                  <c:v>3.5006390950782944E-2</c:v>
                </c:pt>
                <c:pt idx="1">
                  <c:v>3.1281560499501142E-2</c:v>
                </c:pt>
                <c:pt idx="2">
                  <c:v>3.3928010358261838E-2</c:v>
                </c:pt>
                <c:pt idx="3">
                  <c:v>3.3658316357909945E-2</c:v>
                </c:pt>
                <c:pt idx="4">
                  <c:v>3.0879598852777516E-2</c:v>
                </c:pt>
                <c:pt idx="5">
                  <c:v>2.9584345900977419E-2</c:v>
                </c:pt>
                <c:pt idx="6">
                  <c:v>2.8717773502951967E-2</c:v>
                </c:pt>
                <c:pt idx="7">
                  <c:v>2.9657471216271849E-2</c:v>
                </c:pt>
                <c:pt idx="8">
                  <c:v>3.129919619747424E-2</c:v>
                </c:pt>
                <c:pt idx="9">
                  <c:v>3.1533959479350053E-2</c:v>
                </c:pt>
                <c:pt idx="10">
                  <c:v>3.098709591670281E-2</c:v>
                </c:pt>
                <c:pt idx="11">
                  <c:v>3.1545690137440012E-2</c:v>
                </c:pt>
                <c:pt idx="12">
                  <c:v>3.2264884243189566E-2</c:v>
                </c:pt>
                <c:pt idx="13">
                  <c:v>2.8529990145669981E-2</c:v>
                </c:pt>
                <c:pt idx="14">
                  <c:v>2.8604464337878385E-2</c:v>
                </c:pt>
                <c:pt idx="15">
                  <c:v>2.8457058344277902E-2</c:v>
                </c:pt>
                <c:pt idx="16">
                  <c:v>2.8111644511514603E-2</c:v>
                </c:pt>
                <c:pt idx="17">
                  <c:v>2.76081839206791E-2</c:v>
                </c:pt>
              </c:numCache>
            </c:numRef>
          </c:val>
          <c:extLst xmlns:c16r2="http://schemas.microsoft.com/office/drawing/2015/06/chart">
            <c:ext xmlns:c16="http://schemas.microsoft.com/office/drawing/2014/chart" uri="{C3380CC4-5D6E-409C-BE32-E72D297353CC}">
              <c16:uniqueId val="{00000000-4B4E-4FC9-B072-577B16CCC64B}"/>
            </c:ext>
          </c:extLst>
        </c:ser>
        <c:dLbls>
          <c:showLegendKey val="0"/>
          <c:showVal val="0"/>
          <c:showCatName val="0"/>
          <c:showSerName val="0"/>
          <c:showPercent val="0"/>
          <c:showBubbleSize val="0"/>
        </c:dLbls>
        <c:gapWidth val="125"/>
        <c:overlap val="-27"/>
        <c:axId val="1980850512"/>
        <c:axId val="1980849424"/>
      </c:barChart>
      <c:catAx>
        <c:axId val="1980850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rgbClr val="6E6E7C"/>
                </a:solidFill>
                <a:latin typeface="Century Gothic" panose="020B0502020202020204" pitchFamily="34" charset="0"/>
                <a:ea typeface="+mn-ea"/>
                <a:cs typeface="+mn-cs"/>
              </a:defRPr>
            </a:pPr>
            <a:endParaRPr lang="es-EC"/>
          </a:p>
        </c:txPr>
        <c:crossAx val="1980849424"/>
        <c:crosses val="autoZero"/>
        <c:auto val="1"/>
        <c:lblAlgn val="ctr"/>
        <c:lblOffset val="100"/>
        <c:noMultiLvlLbl val="0"/>
      </c:catAx>
      <c:valAx>
        <c:axId val="1980849424"/>
        <c:scaling>
          <c:orientation val="minMax"/>
        </c:scaling>
        <c:delete val="0"/>
        <c:axPos val="l"/>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1"/>
                </a:solidFill>
                <a:latin typeface="Century Gothic" panose="020B0502020202020204" pitchFamily="34" charset="0"/>
                <a:ea typeface="+mn-ea"/>
                <a:cs typeface="+mn-cs"/>
              </a:defRPr>
            </a:pPr>
            <a:endParaRPr lang="es-EC"/>
          </a:p>
        </c:txPr>
        <c:crossAx val="1980850512"/>
        <c:crosses val="autoZero"/>
        <c:crossBetween val="between"/>
      </c:valAx>
      <c:spPr>
        <a:noFill/>
        <a:ln>
          <a:noFill/>
        </a:ln>
        <a:effectLst/>
      </c:spPr>
    </c:plotArea>
    <c:legend>
      <c:legendPos val="r"/>
      <c:layout>
        <c:manualLayout>
          <c:xMode val="edge"/>
          <c:yMode val="edge"/>
          <c:x val="0.42602946473906583"/>
          <c:y val="0.94798554735197371"/>
          <c:w val="0.19921058863773916"/>
          <c:h val="4.5361176003298052E-2"/>
        </c:manualLayout>
      </c:layout>
      <c:overlay val="0"/>
      <c:spPr>
        <a:noFill/>
        <a:ln>
          <a:noFill/>
        </a:ln>
        <a:effectLst/>
      </c:spPr>
      <c:txPr>
        <a:bodyPr rot="0" spcFirstLastPara="1" vertOverflow="ellipsis" vert="horz" wrap="square" anchor="ctr" anchorCtr="1"/>
        <a:lstStyle/>
        <a:p>
          <a:pPr>
            <a:defRPr sz="1100" b="0" i="0" u="none" strike="noStrike" kern="1200" baseline="0">
              <a:solidFill>
                <a:srgbClr val="6E6E7C"/>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9525" cap="flat" cmpd="sng" algn="ctr">
      <a:solidFill>
        <a:schemeClr val="bg1"/>
      </a:solidFill>
      <a:round/>
    </a:ln>
    <a:effectLst/>
  </c:spPr>
  <c:txPr>
    <a:bodyPr/>
    <a:lstStyle/>
    <a:p>
      <a:pPr>
        <a:defRPr sz="1100">
          <a:solidFill>
            <a:srgbClr val="6E6E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620333095117904"/>
          <c:y val="4.2901200850427319E-2"/>
          <c:w val="0.65556292953178352"/>
          <c:h val="0.94040134791048668"/>
        </c:manualLayout>
      </c:layout>
      <c:barChart>
        <c:barDir val="bar"/>
        <c:grouping val="clustered"/>
        <c:varyColors val="0"/>
        <c:ser>
          <c:idx val="0"/>
          <c:order val="0"/>
          <c:tx>
            <c:strRef>
              <c:f>'2.1.7_GCFT SEG PRODUCT'!$F$35</c:f>
              <c:strCache>
                <c:ptCount val="1"/>
                <c:pt idx="0">
                  <c:v>2023</c:v>
                </c:pt>
              </c:strCache>
            </c:strRef>
          </c:tx>
          <c:spPr>
            <a:solidFill>
              <a:srgbClr val="BFBFBF"/>
            </a:solidFill>
            <a:ln>
              <a:solidFill>
                <a:srgbClr val="6E6E7C"/>
              </a:solidFill>
            </a:ln>
          </c:spPr>
          <c:invertIfNegative val="0"/>
          <c:dLbls>
            <c:spPr>
              <a:noFill/>
              <a:ln>
                <a:noFill/>
              </a:ln>
              <a:effectLst/>
            </c:spPr>
            <c:txPr>
              <a:bodyPr wrap="square" lIns="38100" tIns="19050" rIns="38100" bIns="19050" anchor="ctr">
                <a:spAutoFit/>
              </a:bodyPr>
              <a:lstStyle/>
              <a:p>
                <a:pPr>
                  <a:defRPr sz="1100">
                    <a:solidFill>
                      <a:srgbClr val="5A5A72"/>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'2.1.7_GCFT SEG PRODUCT'!$D$36:$D$47</c:f>
              <c:strCache>
                <c:ptCount val="12"/>
                <c:pt idx="0">
                  <c:v>Regulación y administración</c:v>
                </c:pt>
                <c:pt idx="1">
                  <c:v>Enseñanza de desarrollo infantil</c:v>
                </c:pt>
                <c:pt idx="2">
                  <c:v>Enseñanza preprimaria inicial</c:v>
                </c:pt>
                <c:pt idx="3">
                  <c:v>Enseñanza preprimaria preparatoria</c:v>
                </c:pt>
                <c:pt idx="4">
                  <c:v>Enseñanza primaria elemental</c:v>
                </c:pt>
                <c:pt idx="5">
                  <c:v>Enseñanza primaria media</c:v>
                </c:pt>
                <c:pt idx="6">
                  <c:v>Enseñanza secundaria baja</c:v>
                </c:pt>
                <c:pt idx="7">
                  <c:v>Enseñanza secundaria alta</c:v>
                </c:pt>
                <c:pt idx="8">
                  <c:v>Enseñanza superior de ciclo corto</c:v>
                </c:pt>
                <c:pt idx="9">
                  <c:v>Enseñanza superior de tercer nivel</c:v>
                </c:pt>
                <c:pt idx="10">
                  <c:v>Enseñanza superior de cuarto nivel </c:v>
                </c:pt>
                <c:pt idx="11">
                  <c:v>Otros tipos de enseñanza</c:v>
                </c:pt>
              </c:strCache>
            </c:strRef>
          </c:cat>
          <c:val>
            <c:numRef>
              <c:f>'2.1.7_GCFT SEG PRODUCT'!$F$36:$F$47</c:f>
              <c:numCache>
                <c:formatCode>0.0%</c:formatCode>
                <c:ptCount val="12"/>
                <c:pt idx="0">
                  <c:v>3.0297111255242835E-2</c:v>
                </c:pt>
                <c:pt idx="1">
                  <c:v>2.4969748872067959E-2</c:v>
                </c:pt>
                <c:pt idx="2">
                  <c:v>4.4265986846356443E-2</c:v>
                </c:pt>
                <c:pt idx="3">
                  <c:v>3.7688360695868443E-2</c:v>
                </c:pt>
                <c:pt idx="4">
                  <c:v>0.1222858779181647</c:v>
                </c:pt>
                <c:pt idx="5">
                  <c:v>0.12888522213966971</c:v>
                </c:pt>
                <c:pt idx="6">
                  <c:v>0.12834401317241226</c:v>
                </c:pt>
                <c:pt idx="7">
                  <c:v>0.11652723754448518</c:v>
                </c:pt>
                <c:pt idx="8">
                  <c:v>2.6971028897636296E-2</c:v>
                </c:pt>
                <c:pt idx="9">
                  <c:v>0.27818516291100442</c:v>
                </c:pt>
                <c:pt idx="10">
                  <c:v>2.1566580768567677E-2</c:v>
                </c:pt>
                <c:pt idx="11">
                  <c:v>4.0013668978524042E-2</c:v>
                </c:pt>
              </c:numCache>
            </c:numRef>
          </c:val>
          <c:extLst xmlns:c16r2="http://schemas.microsoft.com/office/drawing/2015/06/chart">
            <c:ext xmlns:c16="http://schemas.microsoft.com/office/drawing/2014/chart" uri="{C3380CC4-5D6E-409C-BE32-E72D297353CC}">
              <c16:uniqueId val="{00000000-218F-4040-BE36-BCE96482C08B}"/>
            </c:ext>
          </c:extLst>
        </c:ser>
        <c:ser>
          <c:idx val="1"/>
          <c:order val="1"/>
          <c:tx>
            <c:strRef>
              <c:f>'2.1.7_GCFT SEG PRODUCT'!$H$35</c:f>
              <c:strCache>
                <c:ptCount val="1"/>
                <c:pt idx="0">
                  <c:v>2024</c:v>
                </c:pt>
              </c:strCache>
            </c:strRef>
          </c:tx>
          <c:spPr>
            <a:solidFill>
              <a:srgbClr val="FFC1CD"/>
            </a:solidFill>
            <a:ln>
              <a:solidFill>
                <a:srgbClr val="D64265"/>
              </a:solidFill>
            </a:ln>
          </c:spPr>
          <c:invertIfNegative val="0"/>
          <c:dLbls>
            <c:spPr>
              <a:noFill/>
              <a:ln>
                <a:noFill/>
              </a:ln>
              <a:effectLst/>
            </c:spPr>
            <c:txPr>
              <a:bodyPr wrap="square" lIns="38100" tIns="19050" rIns="38100" bIns="19050" anchor="ctr">
                <a:spAutoFit/>
              </a:bodyPr>
              <a:lstStyle/>
              <a:p>
                <a:pPr>
                  <a:defRPr sz="1100">
                    <a:solidFill>
                      <a:srgbClr val="5A5A72"/>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'2.1.7_GCFT SEG PRODUCT'!$D$36:$D$47</c:f>
              <c:strCache>
                <c:ptCount val="12"/>
                <c:pt idx="0">
                  <c:v>Regulación y administración</c:v>
                </c:pt>
                <c:pt idx="1">
                  <c:v>Enseñanza de desarrollo infantil</c:v>
                </c:pt>
                <c:pt idx="2">
                  <c:v>Enseñanza preprimaria inicial</c:v>
                </c:pt>
                <c:pt idx="3">
                  <c:v>Enseñanza preprimaria preparatoria</c:v>
                </c:pt>
                <c:pt idx="4">
                  <c:v>Enseñanza primaria elemental</c:v>
                </c:pt>
                <c:pt idx="5">
                  <c:v>Enseñanza primaria media</c:v>
                </c:pt>
                <c:pt idx="6">
                  <c:v>Enseñanza secundaria baja</c:v>
                </c:pt>
                <c:pt idx="7">
                  <c:v>Enseñanza secundaria alta</c:v>
                </c:pt>
                <c:pt idx="8">
                  <c:v>Enseñanza superior de ciclo corto</c:v>
                </c:pt>
                <c:pt idx="9">
                  <c:v>Enseñanza superior de tercer nivel</c:v>
                </c:pt>
                <c:pt idx="10">
                  <c:v>Enseñanza superior de cuarto nivel </c:v>
                </c:pt>
                <c:pt idx="11">
                  <c:v>Otros tipos de enseñanza</c:v>
                </c:pt>
              </c:strCache>
            </c:strRef>
          </c:cat>
          <c:val>
            <c:numRef>
              <c:f>'2.1.7_GCFT SEG PRODUCT'!$H$36:$H$47</c:f>
              <c:numCache>
                <c:formatCode>0.0%</c:formatCode>
                <c:ptCount val="12"/>
                <c:pt idx="0">
                  <c:v>3.1015662392082428E-2</c:v>
                </c:pt>
                <c:pt idx="1">
                  <c:v>2.5813001597751493E-2</c:v>
                </c:pt>
                <c:pt idx="2">
                  <c:v>4.3199434352497242E-2</c:v>
                </c:pt>
                <c:pt idx="3">
                  <c:v>3.6193252050398854E-2</c:v>
                </c:pt>
                <c:pt idx="4">
                  <c:v>0.12292231295098872</c:v>
                </c:pt>
                <c:pt idx="5">
                  <c:v>0.12409118798911219</c:v>
                </c:pt>
                <c:pt idx="6">
                  <c:v>0.13131354216078253</c:v>
                </c:pt>
                <c:pt idx="7">
                  <c:v>0.11569289085267601</c:v>
                </c:pt>
                <c:pt idx="8">
                  <c:v>2.7379014098913367E-2</c:v>
                </c:pt>
                <c:pt idx="9">
                  <c:v>0.28380339268480259</c:v>
                </c:pt>
                <c:pt idx="10">
                  <c:v>2.1033082830899323E-2</c:v>
                </c:pt>
                <c:pt idx="11">
                  <c:v>3.7543226039095233E-2</c:v>
                </c:pt>
              </c:numCache>
            </c:numRef>
          </c:val>
          <c:extLst xmlns:c16r2="http://schemas.microsoft.com/office/drawing/2015/06/chart">
            <c:ext xmlns:c16="http://schemas.microsoft.com/office/drawing/2014/chart" uri="{C3380CC4-5D6E-409C-BE32-E72D297353CC}">
              <c16:uniqueId val="{00000001-218F-4040-BE36-BCE96482C08B}"/>
            </c:ext>
          </c:extLst>
        </c:ser>
        <c:dLbls>
          <c:showLegendKey val="0"/>
          <c:showVal val="0"/>
          <c:showCatName val="0"/>
          <c:showSerName val="0"/>
          <c:showPercent val="0"/>
          <c:showBubbleSize val="0"/>
        </c:dLbls>
        <c:gapWidth val="25"/>
        <c:axId val="1980849968"/>
        <c:axId val="1980851600"/>
      </c:barChart>
      <c:catAx>
        <c:axId val="1980849968"/>
        <c:scaling>
          <c:orientation val="maxMin"/>
        </c:scaling>
        <c:delete val="0"/>
        <c:axPos val="l"/>
        <c:numFmt formatCode="General" sourceLinked="1"/>
        <c:majorTickMark val="out"/>
        <c:minorTickMark val="none"/>
        <c:tickLblPos val="nextTo"/>
        <c:txPr>
          <a:bodyPr/>
          <a:lstStyle/>
          <a:p>
            <a:pPr>
              <a:defRPr sz="1100">
                <a:solidFill>
                  <a:srgbClr val="5A5A72"/>
                </a:solidFill>
                <a:latin typeface="Century Gothic" panose="020B0502020202020204" pitchFamily="34" charset="0"/>
              </a:defRPr>
            </a:pPr>
            <a:endParaRPr lang="es-EC"/>
          </a:p>
        </c:txPr>
        <c:crossAx val="1980851600"/>
        <c:crosses val="autoZero"/>
        <c:auto val="1"/>
        <c:lblAlgn val="ctr"/>
        <c:lblOffset val="100"/>
        <c:noMultiLvlLbl val="0"/>
      </c:catAx>
      <c:valAx>
        <c:axId val="1980851600"/>
        <c:scaling>
          <c:orientation val="minMax"/>
        </c:scaling>
        <c:delete val="1"/>
        <c:axPos val="t"/>
        <c:numFmt formatCode="0.0%" sourceLinked="1"/>
        <c:majorTickMark val="out"/>
        <c:minorTickMark val="none"/>
        <c:tickLblPos val="nextTo"/>
        <c:crossAx val="1980849968"/>
        <c:crosses val="autoZero"/>
        <c:crossBetween val="between"/>
      </c:valAx>
      <c:spPr>
        <a:ln>
          <a:noFill/>
        </a:ln>
      </c:spPr>
    </c:plotArea>
    <c:legend>
      <c:legendPos val="r"/>
      <c:layout>
        <c:manualLayout>
          <c:xMode val="edge"/>
          <c:yMode val="edge"/>
          <c:x val="0.89483197833635353"/>
          <c:y val="0.39408101447014421"/>
          <c:w val="5.2990746330061962E-2"/>
          <c:h val="0.13069084230476152"/>
        </c:manualLayout>
      </c:layout>
      <c:overlay val="0"/>
      <c:txPr>
        <a:bodyPr/>
        <a:lstStyle/>
        <a:p>
          <a:pPr>
            <a:defRPr sz="1100">
              <a:solidFill>
                <a:srgbClr val="5A5A72"/>
              </a:solidFill>
              <a:latin typeface="Century Gothic" panose="020B0502020202020204" pitchFamily="34" charset="0"/>
            </a:defRPr>
          </a:pPr>
          <a:endParaRPr lang="es-EC"/>
        </a:p>
      </c:txPr>
    </c:legend>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7802359508787054E-2"/>
          <c:y val="5.208333333333333E-3"/>
          <c:w val="0.97200588459043746"/>
          <c:h val="0.86265501968503933"/>
        </c:manualLayout>
      </c:layout>
      <c:barChart>
        <c:barDir val="col"/>
        <c:grouping val="clustered"/>
        <c:varyColors val="0"/>
        <c:ser>
          <c:idx val="1"/>
          <c:order val="0"/>
          <c:tx>
            <c:strRef>
              <c:f>'2.1.7_GCFT SEG PRODUCT'!$B$77</c:f>
              <c:strCache>
                <c:ptCount val="1"/>
                <c:pt idx="0">
                  <c:v>Productos conexos</c:v>
                </c:pt>
              </c:strCache>
            </c:strRef>
          </c:tx>
          <c:spPr>
            <a:solidFill>
              <a:srgbClr val="BFBFBF"/>
            </a:solidFill>
            <a:ln>
              <a:solidFill>
                <a:srgbClr val="6B6B6B"/>
              </a:solidFill>
            </a:ln>
          </c:spPr>
          <c:invertIfNegative val="0"/>
          <c:dLbls>
            <c:spPr>
              <a:noFill/>
              <a:ln>
                <a:noFill/>
              </a:ln>
              <a:effectLst/>
            </c:sp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numRef>
              <c:f>'2.1.7_GCFT SEG PRODUCT'!$C$75:$T$75</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'2.1.7_GCFT SEG PRODUCT'!$C$77:$T$77</c:f>
              <c:numCache>
                <c:formatCode>#,##0</c:formatCode>
                <c:ptCount val="18"/>
                <c:pt idx="0">
                  <c:v>529887</c:v>
                </c:pt>
                <c:pt idx="1">
                  <c:v>600485</c:v>
                </c:pt>
                <c:pt idx="2">
                  <c:v>671284</c:v>
                </c:pt>
                <c:pt idx="3">
                  <c:v>701484</c:v>
                </c:pt>
                <c:pt idx="4">
                  <c:v>744641</c:v>
                </c:pt>
                <c:pt idx="5">
                  <c:v>795343</c:v>
                </c:pt>
                <c:pt idx="6">
                  <c:v>851852</c:v>
                </c:pt>
                <c:pt idx="7">
                  <c:v>936820</c:v>
                </c:pt>
                <c:pt idx="8">
                  <c:v>944930</c:v>
                </c:pt>
                <c:pt idx="9">
                  <c:v>920834</c:v>
                </c:pt>
                <c:pt idx="10">
                  <c:v>926073</c:v>
                </c:pt>
                <c:pt idx="11">
                  <c:v>938223</c:v>
                </c:pt>
                <c:pt idx="12">
                  <c:v>939863</c:v>
                </c:pt>
                <c:pt idx="13">
                  <c:v>634018</c:v>
                </c:pt>
                <c:pt idx="14">
                  <c:v>739034</c:v>
                </c:pt>
                <c:pt idx="15">
                  <c:v>830088</c:v>
                </c:pt>
                <c:pt idx="16">
                  <c:v>851202</c:v>
                </c:pt>
                <c:pt idx="17">
                  <c:v>869678</c:v>
                </c:pt>
              </c:numCache>
            </c:numRef>
          </c:val>
          <c:extLst xmlns:c16r2="http://schemas.microsoft.com/office/drawing/2015/06/chart">
            <c:ext xmlns:c16="http://schemas.microsoft.com/office/drawing/2014/chart" uri="{C3380CC4-5D6E-409C-BE32-E72D297353CC}">
              <c16:uniqueId val="{00000000-A638-4028-961F-91FECB87662C}"/>
            </c:ext>
          </c:extLst>
        </c:ser>
        <c:ser>
          <c:idx val="0"/>
          <c:order val="1"/>
          <c:tx>
            <c:strRef>
              <c:f>'2.1.7_GCFT SEG PRODUCT'!$B$76</c:f>
              <c:strCache>
                <c:ptCount val="1"/>
                <c:pt idx="0">
                  <c:v>Productos característicos</c:v>
                </c:pt>
              </c:strCache>
            </c:strRef>
          </c:tx>
          <c:spPr>
            <a:solidFill>
              <a:srgbClr val="FFC1CD"/>
            </a:solidFill>
            <a:ln>
              <a:solidFill>
                <a:srgbClr val="D64265"/>
              </a:solidFill>
            </a:ln>
          </c:spPr>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'2.1.7_GCFT SEG PRODUCT'!$C$75:$T$75</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'2.1.7_GCFT SEG PRODUCT'!$C$76:$T$76</c:f>
              <c:numCache>
                <c:formatCode>#,##0</c:formatCode>
                <c:ptCount val="18"/>
                <c:pt idx="0">
                  <c:v>3266340</c:v>
                </c:pt>
                <c:pt idx="1">
                  <c:v>3881895</c:v>
                </c:pt>
                <c:pt idx="2">
                  <c:v>4218305</c:v>
                </c:pt>
                <c:pt idx="3">
                  <c:v>4670067</c:v>
                </c:pt>
                <c:pt idx="4">
                  <c:v>5323926</c:v>
                </c:pt>
                <c:pt idx="5">
                  <c:v>5702313</c:v>
                </c:pt>
                <c:pt idx="6">
                  <c:v>6421151</c:v>
                </c:pt>
                <c:pt idx="7">
                  <c:v>6490146</c:v>
                </c:pt>
                <c:pt idx="8">
                  <c:v>6532376</c:v>
                </c:pt>
                <c:pt idx="9">
                  <c:v>6571712</c:v>
                </c:pt>
                <c:pt idx="10">
                  <c:v>7079242</c:v>
                </c:pt>
                <c:pt idx="11">
                  <c:v>7268832</c:v>
                </c:pt>
                <c:pt idx="12">
                  <c:v>7486204</c:v>
                </c:pt>
                <c:pt idx="13">
                  <c:v>6545068</c:v>
                </c:pt>
                <c:pt idx="14">
                  <c:v>6608621</c:v>
                </c:pt>
                <c:pt idx="15">
                  <c:v>6951180</c:v>
                </c:pt>
                <c:pt idx="16">
                  <c:v>7459226</c:v>
                </c:pt>
                <c:pt idx="17">
                  <c:v>7498663</c:v>
                </c:pt>
              </c:numCache>
            </c:numRef>
          </c:val>
          <c:extLst xmlns:c16r2="http://schemas.microsoft.com/office/drawing/2015/06/chart">
            <c:ext xmlns:c16="http://schemas.microsoft.com/office/drawing/2014/chart" uri="{C3380CC4-5D6E-409C-BE32-E72D297353CC}">
              <c16:uniqueId val="{00000001-A638-4028-961F-91FECB87662C}"/>
            </c:ext>
          </c:extLst>
        </c:ser>
        <c:dLbls>
          <c:showLegendKey val="0"/>
          <c:showVal val="0"/>
          <c:showCatName val="0"/>
          <c:showSerName val="0"/>
          <c:showPercent val="0"/>
          <c:showBubbleSize val="0"/>
        </c:dLbls>
        <c:gapWidth val="60"/>
        <c:axId val="1980845616"/>
        <c:axId val="1980852144"/>
      </c:barChart>
      <c:catAx>
        <c:axId val="1980845616"/>
        <c:scaling>
          <c:orientation val="minMax"/>
        </c:scaling>
        <c:delete val="0"/>
        <c:axPos val="b"/>
        <c:numFmt formatCode="General" sourceLinked="1"/>
        <c:majorTickMark val="out"/>
        <c:minorTickMark val="none"/>
        <c:tickLblPos val="nextTo"/>
        <c:crossAx val="1980852144"/>
        <c:crosses val="autoZero"/>
        <c:auto val="1"/>
        <c:lblAlgn val="ctr"/>
        <c:lblOffset val="100"/>
        <c:noMultiLvlLbl val="0"/>
      </c:catAx>
      <c:valAx>
        <c:axId val="1980852144"/>
        <c:scaling>
          <c:orientation val="minMax"/>
        </c:scaling>
        <c:delete val="1"/>
        <c:axPos val="l"/>
        <c:numFmt formatCode="#,##0" sourceLinked="1"/>
        <c:majorTickMark val="out"/>
        <c:minorTickMark val="none"/>
        <c:tickLblPos val="none"/>
        <c:crossAx val="1980845616"/>
        <c:crosses val="autoZero"/>
        <c:crossBetween val="between"/>
      </c:valAx>
    </c:plotArea>
    <c:legend>
      <c:legendPos val="r"/>
      <c:layout>
        <c:manualLayout>
          <c:xMode val="edge"/>
          <c:yMode val="edge"/>
          <c:x val="0.2545277877944353"/>
          <c:y val="0.94902723097112862"/>
          <c:w val="0.49710661331548178"/>
          <c:h val="5.0972769028871392E-2"/>
        </c:manualLayout>
      </c:layout>
      <c:overlay val="0"/>
    </c:legend>
    <c:plotVisOnly val="1"/>
    <c:dispBlanksAs val="gap"/>
    <c:showDLblsOverMax val="0"/>
  </c:chart>
  <c:spPr>
    <a:ln>
      <a:noFill/>
    </a:ln>
  </c:spPr>
  <c:txPr>
    <a:bodyPr/>
    <a:lstStyle/>
    <a:p>
      <a:pPr>
        <a:defRPr sz="1100">
          <a:solidFill>
            <a:srgbClr val="6B6B6B"/>
          </a:solidFill>
          <a:latin typeface="Century Gothic" panose="020B0502020202020204" pitchFamily="34" charset="0"/>
        </a:defRPr>
      </a:pPr>
      <a:endParaRPr lang="es-EC"/>
    </a:p>
  </c:txPr>
  <c:printSettings>
    <c:headerFooter/>
    <c:pageMargins b="0.75000000000000011" l="0.70000000000000007" r="0.70000000000000007" t="0.75000000000000011" header="0.30000000000000004" footer="0.30000000000000004"/>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006494022010214"/>
          <c:y val="7.5123246375208297E-4"/>
          <c:w val="0.65556292953178352"/>
          <c:h val="0.95961152858270404"/>
        </c:manualLayout>
      </c:layout>
      <c:barChart>
        <c:barDir val="bar"/>
        <c:grouping val="clustered"/>
        <c:varyColors val="0"/>
        <c:ser>
          <c:idx val="0"/>
          <c:order val="0"/>
          <c:tx>
            <c:strRef>
              <c:f>'2.1.8_GCFT GOB SEG PRODUCT'!$G$28</c:f>
              <c:strCache>
                <c:ptCount val="1"/>
                <c:pt idx="0">
                  <c:v>2023</c:v>
                </c:pt>
              </c:strCache>
            </c:strRef>
          </c:tx>
          <c:spPr>
            <a:solidFill>
              <a:srgbClr val="BFBFBF"/>
            </a:solidFill>
            <a:ln>
              <a:solidFill>
                <a:srgbClr val="6E6E7C"/>
              </a:solidFill>
            </a:ln>
          </c:spPr>
          <c:invertIfNegative val="0"/>
          <c:dLbls>
            <c:spPr>
              <a:noFill/>
              <a:ln>
                <a:noFill/>
              </a:ln>
              <a:effectLst/>
            </c:spPr>
            <c:txPr>
              <a:bodyPr wrap="square" lIns="38100" tIns="19050" rIns="38100" bIns="19050" anchor="ctr">
                <a:spAutoFit/>
              </a:bodyPr>
              <a:lstStyle/>
              <a:p>
                <a:pPr>
                  <a:defRPr sz="1100">
                    <a:solidFill>
                      <a:srgbClr val="5A5A72"/>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'2.1.8_GCFT GOB SEG PRODUCT'!$E$29:$E$40</c:f>
              <c:strCache>
                <c:ptCount val="12"/>
                <c:pt idx="0">
                  <c:v>Regulación y administración</c:v>
                </c:pt>
                <c:pt idx="1">
                  <c:v>Enseñanza de desarrollo infantil</c:v>
                </c:pt>
                <c:pt idx="2">
                  <c:v>Enseñanza preprimaria inicial</c:v>
                </c:pt>
                <c:pt idx="3">
                  <c:v>Enseñanza preprimaria inicial preparatoria</c:v>
                </c:pt>
                <c:pt idx="4">
                  <c:v>Enseñanza primaria elemental</c:v>
                </c:pt>
                <c:pt idx="5">
                  <c:v>Enseñanza primaria media</c:v>
                </c:pt>
                <c:pt idx="6">
                  <c:v>Enseñanza secundaria baja</c:v>
                </c:pt>
                <c:pt idx="7">
                  <c:v>Enseñanza secundaria alta</c:v>
                </c:pt>
                <c:pt idx="8">
                  <c:v>Enseñanza superior de ciclo corto</c:v>
                </c:pt>
                <c:pt idx="9">
                  <c:v>Enseñanza superior de tercer nivel</c:v>
                </c:pt>
                <c:pt idx="10">
                  <c:v>Enseñanza superior de cuarto nivel</c:v>
                </c:pt>
                <c:pt idx="11">
                  <c:v>Otros tipos de enseñanza</c:v>
                </c:pt>
              </c:strCache>
            </c:strRef>
          </c:cat>
          <c:val>
            <c:numRef>
              <c:f>'2.1.8_GCFT GOB SEG PRODUCT'!$G$29:$G$40</c:f>
              <c:numCache>
                <c:formatCode>0.0%</c:formatCode>
                <c:ptCount val="12"/>
                <c:pt idx="0">
                  <c:v>4.5658882091671703E-2</c:v>
                </c:pt>
                <c:pt idx="1">
                  <c:v>3.0158916241996337E-2</c:v>
                </c:pt>
                <c:pt idx="2">
                  <c:v>5.1584727974824586E-2</c:v>
                </c:pt>
                <c:pt idx="3">
                  <c:v>4.5364067945893656E-2</c:v>
                </c:pt>
                <c:pt idx="4">
                  <c:v>0.13814142719813408</c:v>
                </c:pt>
                <c:pt idx="5">
                  <c:v>0.14860447501776328</c:v>
                </c:pt>
                <c:pt idx="6">
                  <c:v>0.1562131673457654</c:v>
                </c:pt>
                <c:pt idx="7">
                  <c:v>0.13831391182284239</c:v>
                </c:pt>
                <c:pt idx="8">
                  <c:v>1.3331471206179273E-2</c:v>
                </c:pt>
                <c:pt idx="9">
                  <c:v>0.21856839800317446</c:v>
                </c:pt>
                <c:pt idx="10">
                  <c:v>1.1554023265036083E-3</c:v>
                </c:pt>
                <c:pt idx="11">
                  <c:v>1.2905152825251259E-2</c:v>
                </c:pt>
              </c:numCache>
            </c:numRef>
          </c:val>
          <c:extLst xmlns:c16r2="http://schemas.microsoft.com/office/drawing/2015/06/chart">
            <c:ext xmlns:c16="http://schemas.microsoft.com/office/drawing/2014/chart" uri="{C3380CC4-5D6E-409C-BE32-E72D297353CC}">
              <c16:uniqueId val="{00000000-5061-48AD-BC48-E97A4BDD78FB}"/>
            </c:ext>
          </c:extLst>
        </c:ser>
        <c:ser>
          <c:idx val="1"/>
          <c:order val="1"/>
          <c:tx>
            <c:strRef>
              <c:f>'2.1.8_GCFT GOB SEG PRODUCT'!$I$28</c:f>
              <c:strCache>
                <c:ptCount val="1"/>
                <c:pt idx="0">
                  <c:v>2024</c:v>
                </c:pt>
              </c:strCache>
            </c:strRef>
          </c:tx>
          <c:spPr>
            <a:solidFill>
              <a:srgbClr val="FFC1CD"/>
            </a:solidFill>
            <a:ln>
              <a:solidFill>
                <a:srgbClr val="D64265"/>
              </a:solidFill>
            </a:ln>
          </c:spPr>
          <c:invertIfNegative val="0"/>
          <c:dLbls>
            <c:spPr>
              <a:noFill/>
              <a:ln>
                <a:noFill/>
              </a:ln>
              <a:effectLst/>
            </c:spPr>
            <c:txPr>
              <a:bodyPr wrap="square" lIns="38100" tIns="19050" rIns="38100" bIns="19050" anchor="ctr">
                <a:spAutoFit/>
              </a:bodyPr>
              <a:lstStyle/>
              <a:p>
                <a:pPr>
                  <a:defRPr sz="1100">
                    <a:solidFill>
                      <a:srgbClr val="5A5A72"/>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'2.1.8_GCFT GOB SEG PRODUCT'!$E$29:$E$40</c:f>
              <c:strCache>
                <c:ptCount val="12"/>
                <c:pt idx="0">
                  <c:v>Regulación y administración</c:v>
                </c:pt>
                <c:pt idx="1">
                  <c:v>Enseñanza de desarrollo infantil</c:v>
                </c:pt>
                <c:pt idx="2">
                  <c:v>Enseñanza preprimaria inicial</c:v>
                </c:pt>
                <c:pt idx="3">
                  <c:v>Enseñanza preprimaria inicial preparatoria</c:v>
                </c:pt>
                <c:pt idx="4">
                  <c:v>Enseñanza primaria elemental</c:v>
                </c:pt>
                <c:pt idx="5">
                  <c:v>Enseñanza primaria media</c:v>
                </c:pt>
                <c:pt idx="6">
                  <c:v>Enseñanza secundaria baja</c:v>
                </c:pt>
                <c:pt idx="7">
                  <c:v>Enseñanza secundaria alta</c:v>
                </c:pt>
                <c:pt idx="8">
                  <c:v>Enseñanza superior de ciclo corto</c:v>
                </c:pt>
                <c:pt idx="9">
                  <c:v>Enseñanza superior de tercer nivel</c:v>
                </c:pt>
                <c:pt idx="10">
                  <c:v>Enseñanza superior de cuarto nivel</c:v>
                </c:pt>
                <c:pt idx="11">
                  <c:v>Otros tipos de enseñanza</c:v>
                </c:pt>
              </c:strCache>
            </c:strRef>
          </c:cat>
          <c:val>
            <c:numRef>
              <c:f>'2.1.8_GCFT GOB SEG PRODUCT'!$I$29:$I$40</c:f>
              <c:numCache>
                <c:formatCode>0.0%</c:formatCode>
                <c:ptCount val="12"/>
                <c:pt idx="0">
                  <c:v>4.658908653033203E-2</c:v>
                </c:pt>
                <c:pt idx="1">
                  <c:v>3.1922384948747135E-2</c:v>
                </c:pt>
                <c:pt idx="2">
                  <c:v>5.0783342579696855E-2</c:v>
                </c:pt>
                <c:pt idx="3">
                  <c:v>4.3521851562473041E-2</c:v>
                </c:pt>
                <c:pt idx="4">
                  <c:v>0.14043409393046774</c:v>
                </c:pt>
                <c:pt idx="5">
                  <c:v>0.14298694283555013</c:v>
                </c:pt>
                <c:pt idx="6">
                  <c:v>0.15831885480692151</c:v>
                </c:pt>
                <c:pt idx="7">
                  <c:v>0.1366141582835339</c:v>
                </c:pt>
                <c:pt idx="8">
                  <c:v>1.3275788676239445E-2</c:v>
                </c:pt>
                <c:pt idx="9">
                  <c:v>0.22154043401273299</c:v>
                </c:pt>
                <c:pt idx="10">
                  <c:v>8.6495620106202245E-4</c:v>
                </c:pt>
                <c:pt idx="11">
                  <c:v>1.3148105632243196E-2</c:v>
                </c:pt>
              </c:numCache>
            </c:numRef>
          </c:val>
          <c:extLst xmlns:c16r2="http://schemas.microsoft.com/office/drawing/2015/06/chart">
            <c:ext xmlns:c16="http://schemas.microsoft.com/office/drawing/2014/chart" uri="{C3380CC4-5D6E-409C-BE32-E72D297353CC}">
              <c16:uniqueId val="{00000001-5061-48AD-BC48-E97A4BDD78FB}"/>
            </c:ext>
          </c:extLst>
        </c:ser>
        <c:dLbls>
          <c:showLegendKey val="0"/>
          <c:showVal val="0"/>
          <c:showCatName val="0"/>
          <c:showSerName val="0"/>
          <c:showPercent val="0"/>
          <c:showBubbleSize val="0"/>
        </c:dLbls>
        <c:gapWidth val="25"/>
        <c:axId val="1980839088"/>
        <c:axId val="1980853232"/>
      </c:barChart>
      <c:catAx>
        <c:axId val="1980839088"/>
        <c:scaling>
          <c:orientation val="maxMin"/>
        </c:scaling>
        <c:delete val="0"/>
        <c:axPos val="l"/>
        <c:numFmt formatCode="General" sourceLinked="1"/>
        <c:majorTickMark val="out"/>
        <c:minorTickMark val="none"/>
        <c:tickLblPos val="nextTo"/>
        <c:txPr>
          <a:bodyPr/>
          <a:lstStyle/>
          <a:p>
            <a:pPr>
              <a:defRPr sz="1100">
                <a:solidFill>
                  <a:srgbClr val="5A5A72"/>
                </a:solidFill>
                <a:latin typeface="Century Gothic" panose="020B0502020202020204" pitchFamily="34" charset="0"/>
              </a:defRPr>
            </a:pPr>
            <a:endParaRPr lang="es-EC"/>
          </a:p>
        </c:txPr>
        <c:crossAx val="1980853232"/>
        <c:crosses val="autoZero"/>
        <c:auto val="1"/>
        <c:lblAlgn val="ctr"/>
        <c:lblOffset val="100"/>
        <c:noMultiLvlLbl val="0"/>
      </c:catAx>
      <c:valAx>
        <c:axId val="1980853232"/>
        <c:scaling>
          <c:orientation val="minMax"/>
        </c:scaling>
        <c:delete val="1"/>
        <c:axPos val="t"/>
        <c:numFmt formatCode="0.0%" sourceLinked="1"/>
        <c:majorTickMark val="out"/>
        <c:minorTickMark val="none"/>
        <c:tickLblPos val="nextTo"/>
        <c:crossAx val="1980839088"/>
        <c:crosses val="autoZero"/>
        <c:crossBetween val="between"/>
      </c:valAx>
      <c:spPr>
        <a:ln>
          <a:noFill/>
        </a:ln>
      </c:spPr>
    </c:plotArea>
    <c:legend>
      <c:legendPos val="r"/>
      <c:layout>
        <c:manualLayout>
          <c:xMode val="edge"/>
          <c:yMode val="edge"/>
          <c:x val="0.89483197833635353"/>
          <c:y val="0.39408101447014421"/>
          <c:w val="5.6900794107404534E-2"/>
          <c:h val="0.1276490833798257"/>
        </c:manualLayout>
      </c:layout>
      <c:overlay val="0"/>
      <c:txPr>
        <a:bodyPr/>
        <a:lstStyle/>
        <a:p>
          <a:pPr>
            <a:defRPr sz="1100">
              <a:solidFill>
                <a:srgbClr val="5A5A72"/>
              </a:solidFill>
              <a:latin typeface="Century Gothic" panose="020B0502020202020204" pitchFamily="34" charset="0"/>
            </a:defRPr>
          </a:pPr>
          <a:endParaRPr lang="es-EC"/>
        </a:p>
      </c:txPr>
    </c:legend>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9448351169948855E-2"/>
          <c:y val="2.7778824385656428E-2"/>
          <c:w val="0.94792366980377252"/>
          <c:h val="0.84309963641788976"/>
        </c:manualLayout>
      </c:layout>
      <c:barChart>
        <c:barDir val="col"/>
        <c:grouping val="clustered"/>
        <c:varyColors val="0"/>
        <c:ser>
          <c:idx val="0"/>
          <c:order val="0"/>
          <c:tx>
            <c:strRef>
              <c:f>'2.1.8_GCFT GOB SEG PRODUCT'!$D$67</c:f>
              <c:strCache>
                <c:ptCount val="1"/>
                <c:pt idx="0">
                  <c:v>2024</c:v>
                </c:pt>
              </c:strCache>
            </c:strRef>
          </c:tx>
          <c:spPr>
            <a:solidFill>
              <a:srgbClr val="FFC1CD"/>
            </a:solidFill>
            <a:ln>
              <a:solidFill>
                <a:srgbClr val="D6426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5A5A72"/>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'2.1.8_GCFT GOB SEG PRODUCT'!$C$68:$C$79</c:f>
              <c:strCache>
                <c:ptCount val="12"/>
                <c:pt idx="0">
                  <c:v>Regulación y administración</c:v>
                </c:pt>
                <c:pt idx="1">
                  <c:v>Enseñanza de desarrollo infantil</c:v>
                </c:pt>
                <c:pt idx="2">
                  <c:v>Enseñanza preprimaria inicial</c:v>
                </c:pt>
                <c:pt idx="3">
                  <c:v>Enseñanza preprimaria preparatoria</c:v>
                </c:pt>
                <c:pt idx="4">
                  <c:v>Enseñanza primaria elemental</c:v>
                </c:pt>
                <c:pt idx="5">
                  <c:v>Enseñanza primaria media</c:v>
                </c:pt>
                <c:pt idx="6">
                  <c:v>Enseñanza secundaria baja</c:v>
                </c:pt>
                <c:pt idx="7">
                  <c:v>Enseñanza secundaria alta</c:v>
                </c:pt>
                <c:pt idx="8">
                  <c:v>Enseñanza superior de ciclo corto</c:v>
                </c:pt>
                <c:pt idx="9">
                  <c:v>Enseñanza superior de tercer nivel</c:v>
                </c:pt>
                <c:pt idx="10">
                  <c:v>Enseñanza superior de cuarto nivel</c:v>
                </c:pt>
                <c:pt idx="11">
                  <c:v>Otros enseñanza n.c.p.</c:v>
                </c:pt>
              </c:strCache>
            </c:strRef>
          </c:cat>
          <c:val>
            <c:numRef>
              <c:f>'2.1.8_GCFT GOB SEG PRODUCT'!$D$68:$D$79</c:f>
              <c:numCache>
                <c:formatCode>#,##0</c:formatCode>
                <c:ptCount val="12"/>
                <c:pt idx="0">
                  <c:v>229510</c:v>
                </c:pt>
                <c:pt idx="1">
                  <c:v>157258</c:v>
                </c:pt>
                <c:pt idx="2">
                  <c:v>250172</c:v>
                </c:pt>
                <c:pt idx="3">
                  <c:v>214400</c:v>
                </c:pt>
                <c:pt idx="4">
                  <c:v>691815</c:v>
                </c:pt>
                <c:pt idx="5">
                  <c:v>704391</c:v>
                </c:pt>
                <c:pt idx="6">
                  <c:v>779920</c:v>
                </c:pt>
                <c:pt idx="7">
                  <c:v>672997</c:v>
                </c:pt>
                <c:pt idx="8">
                  <c:v>65400</c:v>
                </c:pt>
                <c:pt idx="9">
                  <c:v>1091366</c:v>
                </c:pt>
                <c:pt idx="10">
                  <c:v>4261</c:v>
                </c:pt>
                <c:pt idx="11">
                  <c:v>64771</c:v>
                </c:pt>
              </c:numCache>
            </c:numRef>
          </c:val>
          <c:extLst xmlns:c16r2="http://schemas.microsoft.com/office/drawing/2015/06/chart">
            <c:ext xmlns:c16="http://schemas.microsoft.com/office/drawing/2014/chart" uri="{C3380CC4-5D6E-409C-BE32-E72D297353CC}">
              <c16:uniqueId val="{00000000-4620-4282-AFA9-3DF3832CE2BA}"/>
            </c:ext>
          </c:extLst>
        </c:ser>
        <c:dLbls>
          <c:dLblPos val="outEnd"/>
          <c:showLegendKey val="0"/>
          <c:showVal val="1"/>
          <c:showCatName val="0"/>
          <c:showSerName val="0"/>
          <c:showPercent val="0"/>
          <c:showBubbleSize val="0"/>
        </c:dLbls>
        <c:gapWidth val="104"/>
        <c:overlap val="-71"/>
        <c:axId val="1980851056"/>
        <c:axId val="1980852688"/>
      </c:barChart>
      <c:catAx>
        <c:axId val="1980851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rgbClr val="5A5A72"/>
                </a:solidFill>
                <a:latin typeface="Century Gothic" panose="020B0502020202020204" pitchFamily="34" charset="0"/>
                <a:ea typeface="+mn-ea"/>
                <a:cs typeface="+mn-cs"/>
              </a:defRPr>
            </a:pPr>
            <a:endParaRPr lang="es-EC"/>
          </a:p>
        </c:txPr>
        <c:crossAx val="1980852688"/>
        <c:crosses val="autoZero"/>
        <c:auto val="1"/>
        <c:lblAlgn val="ctr"/>
        <c:lblOffset val="100"/>
        <c:noMultiLvlLbl val="0"/>
      </c:catAx>
      <c:valAx>
        <c:axId val="1980852688"/>
        <c:scaling>
          <c:orientation val="minMax"/>
        </c:scaling>
        <c:delete val="0"/>
        <c:axPos val="l"/>
        <c:majorGridlines>
          <c:spPr>
            <a:ln w="9525" cap="flat" cmpd="sng" algn="ctr">
              <a:no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500" b="0" i="0" u="none" strike="noStrike" kern="1200" baseline="0">
                <a:solidFill>
                  <a:schemeClr val="bg1"/>
                </a:solidFill>
                <a:latin typeface="Century Gothic" panose="020B0502020202020204" pitchFamily="34" charset="0"/>
                <a:ea typeface="+mn-ea"/>
                <a:cs typeface="+mn-cs"/>
              </a:defRPr>
            </a:pPr>
            <a:endParaRPr lang="es-EC"/>
          </a:p>
        </c:txPr>
        <c:crossAx val="1980851056"/>
        <c:crosses val="autoZero"/>
        <c:crossBetween val="between"/>
      </c:valAx>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bg1"/>
      </a:solidFill>
      <a:round/>
    </a:ln>
    <a:effectLst/>
  </c:spPr>
  <c:txPr>
    <a:bodyPr/>
    <a:lstStyle/>
    <a:p>
      <a:pPr>
        <a:defRPr sz="1100">
          <a:solidFill>
            <a:srgbClr val="5A5A72"/>
          </a:solidFill>
          <a:latin typeface="Century Gothic" panose="020B0502020202020204" pitchFamily="34" charset="0"/>
        </a:defRPr>
      </a:pPr>
      <a:endParaRPr lang="es-EC"/>
    </a:p>
  </c:tx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468121302485594"/>
          <c:y val="2.3145672682387569E-2"/>
          <c:w val="0.57673218190804398"/>
          <c:h val="0.95961152858270404"/>
        </c:manualLayout>
      </c:layout>
      <c:barChart>
        <c:barDir val="bar"/>
        <c:grouping val="clustered"/>
        <c:varyColors val="0"/>
        <c:ser>
          <c:idx val="1"/>
          <c:order val="0"/>
          <c:tx>
            <c:strRef>
              <c:f>'2.1.8_GCFT GOB SEG PRODUCT'!$J$98</c:f>
              <c:strCache>
                <c:ptCount val="1"/>
                <c:pt idx="0">
                  <c:v>2024</c:v>
                </c:pt>
              </c:strCache>
            </c:strRef>
          </c:tx>
          <c:spPr>
            <a:solidFill>
              <a:srgbClr val="FFC1CD"/>
            </a:solidFill>
            <a:ln>
              <a:solidFill>
                <a:srgbClr val="D64265"/>
              </a:solidFill>
            </a:ln>
          </c:spPr>
          <c:invertIfNegative val="0"/>
          <c:dLbls>
            <c:numFmt formatCode="0.0%" sourceLinked="0"/>
            <c:spPr>
              <a:noFill/>
              <a:ln>
                <a:noFill/>
              </a:ln>
              <a:effectLst/>
            </c:spPr>
            <c:txPr>
              <a:bodyPr wrap="square" lIns="38100" tIns="19050" rIns="38100" bIns="19050" anchor="ctr">
                <a:spAutoFit/>
              </a:bodyPr>
              <a:lstStyle/>
              <a:p>
                <a:pPr>
                  <a:defRPr sz="1100">
                    <a:solidFill>
                      <a:srgbClr val="5A5A72"/>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'2.1.8_GCFT GOB SEG PRODUCT'!$H$99:$H$110</c:f>
              <c:strCache>
                <c:ptCount val="12"/>
                <c:pt idx="0">
                  <c:v>Regulación y administración</c:v>
                </c:pt>
                <c:pt idx="1">
                  <c:v>Enseñanza de desarrollo infantil</c:v>
                </c:pt>
                <c:pt idx="2">
                  <c:v>Enseñanza preprimaria inicial</c:v>
                </c:pt>
                <c:pt idx="3">
                  <c:v>Enseñanza preprimaria preparatoria</c:v>
                </c:pt>
                <c:pt idx="4">
                  <c:v>Enseñanza primaria elemental</c:v>
                </c:pt>
                <c:pt idx="5">
                  <c:v>Enseñanza primaria media</c:v>
                </c:pt>
                <c:pt idx="6">
                  <c:v>Enseñanza secundaria baja</c:v>
                </c:pt>
                <c:pt idx="7">
                  <c:v>Enseñanza secundaria alta</c:v>
                </c:pt>
                <c:pt idx="8">
                  <c:v>Enseñanza superior de ciclo corto</c:v>
                </c:pt>
                <c:pt idx="9">
                  <c:v>Enseñanza superior de tercer nivel</c:v>
                </c:pt>
                <c:pt idx="10">
                  <c:v>Enseñanza superior de cuarto nivel</c:v>
                </c:pt>
                <c:pt idx="11">
                  <c:v>Otros tipos de enseñanza</c:v>
                </c:pt>
              </c:strCache>
            </c:strRef>
          </c:cat>
          <c:val>
            <c:numRef>
              <c:f>'2.1.8_GCFT GOB SEG PRODUCT'!$J$99:$J$110</c:f>
              <c:numCache>
                <c:formatCode>0.0%</c:formatCode>
                <c:ptCount val="12"/>
                <c:pt idx="0">
                  <c:v>4.658908653033203E-2</c:v>
                </c:pt>
                <c:pt idx="1">
                  <c:v>3.1922384948747135E-2</c:v>
                </c:pt>
                <c:pt idx="2">
                  <c:v>5.0783342579696855E-2</c:v>
                </c:pt>
                <c:pt idx="3">
                  <c:v>4.3521851562473041E-2</c:v>
                </c:pt>
                <c:pt idx="4">
                  <c:v>0.14043409393046774</c:v>
                </c:pt>
                <c:pt idx="5">
                  <c:v>0.14298694283555013</c:v>
                </c:pt>
                <c:pt idx="6">
                  <c:v>0.15831885480692151</c:v>
                </c:pt>
                <c:pt idx="7">
                  <c:v>0.1366141582835339</c:v>
                </c:pt>
                <c:pt idx="8">
                  <c:v>1.3275788676239445E-2</c:v>
                </c:pt>
                <c:pt idx="9">
                  <c:v>0.22154043401273299</c:v>
                </c:pt>
                <c:pt idx="10">
                  <c:v>8.6495620106202245E-4</c:v>
                </c:pt>
                <c:pt idx="11">
                  <c:v>1.3148105632243196E-2</c:v>
                </c:pt>
              </c:numCache>
            </c:numRef>
          </c:val>
          <c:extLst xmlns:c16r2="http://schemas.microsoft.com/office/drawing/2015/06/chart">
            <c:ext xmlns:c16="http://schemas.microsoft.com/office/drawing/2014/chart" uri="{C3380CC4-5D6E-409C-BE32-E72D297353CC}">
              <c16:uniqueId val="{00000000-F872-4E6E-A36F-C508E06A7715}"/>
            </c:ext>
          </c:extLst>
        </c:ser>
        <c:dLbls>
          <c:showLegendKey val="0"/>
          <c:showVal val="0"/>
          <c:showCatName val="0"/>
          <c:showSerName val="0"/>
          <c:showPercent val="0"/>
          <c:showBubbleSize val="0"/>
        </c:dLbls>
        <c:gapWidth val="25"/>
        <c:axId val="1980838000"/>
        <c:axId val="1980840176"/>
      </c:barChart>
      <c:catAx>
        <c:axId val="1980838000"/>
        <c:scaling>
          <c:orientation val="maxMin"/>
        </c:scaling>
        <c:delete val="0"/>
        <c:axPos val="l"/>
        <c:numFmt formatCode="General" sourceLinked="1"/>
        <c:majorTickMark val="out"/>
        <c:minorTickMark val="none"/>
        <c:tickLblPos val="nextTo"/>
        <c:txPr>
          <a:bodyPr/>
          <a:lstStyle/>
          <a:p>
            <a:pPr>
              <a:defRPr sz="1100">
                <a:solidFill>
                  <a:srgbClr val="6E6E7C"/>
                </a:solidFill>
                <a:latin typeface="Century Gothic" panose="020B0502020202020204" pitchFamily="34" charset="0"/>
              </a:defRPr>
            </a:pPr>
            <a:endParaRPr lang="es-EC"/>
          </a:p>
        </c:txPr>
        <c:crossAx val="1980840176"/>
        <c:crosses val="autoZero"/>
        <c:auto val="1"/>
        <c:lblAlgn val="ctr"/>
        <c:lblOffset val="100"/>
        <c:noMultiLvlLbl val="0"/>
      </c:catAx>
      <c:valAx>
        <c:axId val="1980840176"/>
        <c:scaling>
          <c:orientation val="minMax"/>
        </c:scaling>
        <c:delete val="1"/>
        <c:axPos val="t"/>
        <c:numFmt formatCode="0.0%" sourceLinked="1"/>
        <c:majorTickMark val="out"/>
        <c:minorTickMark val="none"/>
        <c:tickLblPos val="nextTo"/>
        <c:crossAx val="1980838000"/>
        <c:crosses val="autoZero"/>
        <c:crossBetween val="between"/>
      </c:valAx>
      <c:spPr>
        <a:ln>
          <a:noFill/>
        </a:ln>
      </c:spPr>
    </c:plotArea>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209936946328284"/>
          <c:y val="1.4246962497167438E-2"/>
          <c:w val="0.65447638571805744"/>
          <c:h val="0.95961152858270404"/>
        </c:manualLayout>
      </c:layout>
      <c:barChart>
        <c:barDir val="bar"/>
        <c:grouping val="clustered"/>
        <c:varyColors val="0"/>
        <c:ser>
          <c:idx val="0"/>
          <c:order val="0"/>
          <c:tx>
            <c:strRef>
              <c:f>'1.1.2_PROD-CARACT'!$G$24</c:f>
              <c:strCache>
                <c:ptCount val="1"/>
                <c:pt idx="0">
                  <c:v>2023</c:v>
                </c:pt>
              </c:strCache>
            </c:strRef>
          </c:tx>
          <c:spPr>
            <a:solidFill>
              <a:srgbClr val="BFBFBF"/>
            </a:solidFill>
            <a:ln>
              <a:solidFill>
                <a:schemeClr val="tx1">
                  <a:lumMod val="65000"/>
                  <a:lumOff val="35000"/>
                </a:schemeClr>
              </a:solidFill>
            </a:ln>
          </c:spPr>
          <c:invertIfNegative val="0"/>
          <c:dLbls>
            <c:spPr>
              <a:noFill/>
              <a:ln>
                <a:noFill/>
              </a:ln>
              <a:effectLst/>
            </c:spPr>
            <c:txPr>
              <a:bodyPr wrap="square" lIns="38100" tIns="19050" rIns="38100" bIns="19050" anchor="ctr">
                <a:spAutoFit/>
              </a:bodyPr>
              <a:lstStyle/>
              <a:p>
                <a:pPr>
                  <a:defRPr sz="1100">
                    <a:solidFill>
                      <a:srgbClr val="5A5A72"/>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'1.1.2_PROD-CARACT'!$D$25:$D$33</c:f>
              <c:strCache>
                <c:ptCount val="9"/>
                <c:pt idx="0">
                  <c:v>Regulación y administración</c:v>
                </c:pt>
                <c:pt idx="1">
                  <c:v>Enseñanza de desarrollo infantil</c:v>
                </c:pt>
                <c:pt idx="2">
                  <c:v>Enseñanza preprimaria</c:v>
                </c:pt>
                <c:pt idx="3">
                  <c:v>Enseñanza primaria</c:v>
                </c:pt>
                <c:pt idx="4">
                  <c:v>Enseñanza secundaria baja</c:v>
                </c:pt>
                <c:pt idx="5">
                  <c:v>Enseñanza secundaria alta</c:v>
                </c:pt>
                <c:pt idx="6">
                  <c:v>Enseñanza superior de ciclo corto</c:v>
                </c:pt>
                <c:pt idx="7">
                  <c:v>Enseñanza superior</c:v>
                </c:pt>
                <c:pt idx="8">
                  <c:v>Otros tipos de enseñanza</c:v>
                </c:pt>
              </c:strCache>
            </c:strRef>
          </c:cat>
          <c:val>
            <c:numRef>
              <c:f>'1.1.2_PROD-CARACT'!$G$25:$G$33</c:f>
              <c:numCache>
                <c:formatCode>0.0%</c:formatCode>
                <c:ptCount val="9"/>
                <c:pt idx="0">
                  <c:v>3.0297111255242835E-2</c:v>
                </c:pt>
                <c:pt idx="1">
                  <c:v>2.4969748872067959E-2</c:v>
                </c:pt>
                <c:pt idx="2">
                  <c:v>8.1954347542224887E-2</c:v>
                </c:pt>
                <c:pt idx="3">
                  <c:v>0.25117110005783444</c:v>
                </c:pt>
                <c:pt idx="4">
                  <c:v>0.12834401317241226</c:v>
                </c:pt>
                <c:pt idx="5">
                  <c:v>0.11652723754448518</c:v>
                </c:pt>
                <c:pt idx="6">
                  <c:v>2.6971028897636296E-2</c:v>
                </c:pt>
                <c:pt idx="7">
                  <c:v>0.29975174367957214</c:v>
                </c:pt>
                <c:pt idx="8">
                  <c:v>4.0013668978524042E-2</c:v>
                </c:pt>
              </c:numCache>
            </c:numRef>
          </c:val>
          <c:extLst xmlns:c16r2="http://schemas.microsoft.com/office/drawing/2015/06/chart">
            <c:ext xmlns:c16="http://schemas.microsoft.com/office/drawing/2014/chart" uri="{C3380CC4-5D6E-409C-BE32-E72D297353CC}">
              <c16:uniqueId val="{00000000-75D4-4ACA-B78C-9CA9203F2E41}"/>
            </c:ext>
          </c:extLst>
        </c:ser>
        <c:ser>
          <c:idx val="1"/>
          <c:order val="1"/>
          <c:tx>
            <c:strRef>
              <c:f>'1.1.2_PROD-CARACT'!$H$24</c:f>
              <c:strCache>
                <c:ptCount val="1"/>
                <c:pt idx="0">
                  <c:v>2024</c:v>
                </c:pt>
              </c:strCache>
            </c:strRef>
          </c:tx>
          <c:spPr>
            <a:solidFill>
              <a:srgbClr val="FFC1CD"/>
            </a:solidFill>
            <a:ln>
              <a:solidFill>
                <a:srgbClr val="D64265"/>
              </a:solidFill>
            </a:ln>
          </c:spPr>
          <c:invertIfNegative val="0"/>
          <c:dLbls>
            <c:spPr>
              <a:noFill/>
              <a:ln>
                <a:noFill/>
              </a:ln>
              <a:effectLst/>
            </c:spPr>
            <c:txPr>
              <a:bodyPr wrap="square" lIns="38100" tIns="19050" rIns="38100" bIns="19050" anchor="ctr">
                <a:spAutoFit/>
              </a:bodyPr>
              <a:lstStyle/>
              <a:p>
                <a:pPr>
                  <a:defRPr sz="1100">
                    <a:solidFill>
                      <a:srgbClr val="5A5A72"/>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'1.1.2_PROD-CARACT'!$D$25:$D$33</c:f>
              <c:strCache>
                <c:ptCount val="9"/>
                <c:pt idx="0">
                  <c:v>Regulación y administración</c:v>
                </c:pt>
                <c:pt idx="1">
                  <c:v>Enseñanza de desarrollo infantil</c:v>
                </c:pt>
                <c:pt idx="2">
                  <c:v>Enseñanza preprimaria</c:v>
                </c:pt>
                <c:pt idx="3">
                  <c:v>Enseñanza primaria</c:v>
                </c:pt>
                <c:pt idx="4">
                  <c:v>Enseñanza secundaria baja</c:v>
                </c:pt>
                <c:pt idx="5">
                  <c:v>Enseñanza secundaria alta</c:v>
                </c:pt>
                <c:pt idx="6">
                  <c:v>Enseñanza superior de ciclo corto</c:v>
                </c:pt>
                <c:pt idx="7">
                  <c:v>Enseñanza superior</c:v>
                </c:pt>
                <c:pt idx="8">
                  <c:v>Otros tipos de enseñanza</c:v>
                </c:pt>
              </c:strCache>
            </c:strRef>
          </c:cat>
          <c:val>
            <c:numRef>
              <c:f>'1.1.2_PROD-CARACT'!$H$25:$H$33</c:f>
              <c:numCache>
                <c:formatCode>0.0%</c:formatCode>
                <c:ptCount val="9"/>
                <c:pt idx="0">
                  <c:v>3.1015662392082428E-2</c:v>
                </c:pt>
                <c:pt idx="1">
                  <c:v>2.5813001597751493E-2</c:v>
                </c:pt>
                <c:pt idx="2">
                  <c:v>7.9392686402896095E-2</c:v>
                </c:pt>
                <c:pt idx="3">
                  <c:v>0.24701350094010091</c:v>
                </c:pt>
                <c:pt idx="4">
                  <c:v>0.13131354216078253</c:v>
                </c:pt>
                <c:pt idx="5">
                  <c:v>0.11569289085267601</c:v>
                </c:pt>
                <c:pt idx="6">
                  <c:v>2.7379014098913367E-2</c:v>
                </c:pt>
                <c:pt idx="7">
                  <c:v>0.30483647551570192</c:v>
                </c:pt>
                <c:pt idx="8">
                  <c:v>3.7543226039095233E-2</c:v>
                </c:pt>
              </c:numCache>
            </c:numRef>
          </c:val>
          <c:extLst xmlns:c16r2="http://schemas.microsoft.com/office/drawing/2015/06/chart">
            <c:ext xmlns:c16="http://schemas.microsoft.com/office/drawing/2014/chart" uri="{C3380CC4-5D6E-409C-BE32-E72D297353CC}">
              <c16:uniqueId val="{00000001-75D4-4ACA-B78C-9CA9203F2E41}"/>
            </c:ext>
          </c:extLst>
        </c:ser>
        <c:dLbls>
          <c:showLegendKey val="0"/>
          <c:showVal val="0"/>
          <c:showCatName val="0"/>
          <c:showSerName val="0"/>
          <c:showPercent val="0"/>
          <c:showBubbleSize val="0"/>
        </c:dLbls>
        <c:gapWidth val="25"/>
        <c:axId val="1792027808"/>
        <c:axId val="1792033792"/>
      </c:barChart>
      <c:catAx>
        <c:axId val="1792027808"/>
        <c:scaling>
          <c:orientation val="maxMin"/>
        </c:scaling>
        <c:delete val="0"/>
        <c:axPos val="l"/>
        <c:numFmt formatCode="General" sourceLinked="1"/>
        <c:majorTickMark val="out"/>
        <c:minorTickMark val="none"/>
        <c:tickLblPos val="nextTo"/>
        <c:txPr>
          <a:bodyPr/>
          <a:lstStyle/>
          <a:p>
            <a:pPr>
              <a:defRPr sz="1100">
                <a:solidFill>
                  <a:srgbClr val="5A5A72"/>
                </a:solidFill>
                <a:latin typeface="Century Gothic" panose="020B0502020202020204" pitchFamily="34" charset="0"/>
              </a:defRPr>
            </a:pPr>
            <a:endParaRPr lang="es-EC"/>
          </a:p>
        </c:txPr>
        <c:crossAx val="1792033792"/>
        <c:crosses val="autoZero"/>
        <c:auto val="1"/>
        <c:lblAlgn val="ctr"/>
        <c:lblOffset val="100"/>
        <c:noMultiLvlLbl val="0"/>
      </c:catAx>
      <c:valAx>
        <c:axId val="1792033792"/>
        <c:scaling>
          <c:orientation val="minMax"/>
        </c:scaling>
        <c:delete val="1"/>
        <c:axPos val="t"/>
        <c:numFmt formatCode="0.0%" sourceLinked="1"/>
        <c:majorTickMark val="out"/>
        <c:minorTickMark val="none"/>
        <c:tickLblPos val="nextTo"/>
        <c:crossAx val="1792027808"/>
        <c:crosses val="autoZero"/>
        <c:crossBetween val="between"/>
      </c:valAx>
      <c:spPr>
        <a:ln>
          <a:noFill/>
        </a:ln>
      </c:spPr>
    </c:plotArea>
    <c:legend>
      <c:legendPos val="r"/>
      <c:layout>
        <c:manualLayout>
          <c:xMode val="edge"/>
          <c:yMode val="edge"/>
          <c:x val="0.89483197833635353"/>
          <c:y val="0.39408101447014421"/>
          <c:w val="5.3997448709980606E-2"/>
          <c:h val="0.18031859548960902"/>
        </c:manualLayout>
      </c:layout>
      <c:overlay val="0"/>
      <c:txPr>
        <a:bodyPr/>
        <a:lstStyle/>
        <a:p>
          <a:pPr>
            <a:defRPr sz="1100">
              <a:solidFill>
                <a:srgbClr val="5A5A72"/>
              </a:solidFill>
              <a:latin typeface="Century Gothic" panose="020B0502020202020204" pitchFamily="34" charset="0"/>
            </a:defRPr>
          </a:pPr>
          <a:endParaRPr lang="es-EC"/>
        </a:p>
      </c:txPr>
    </c:legend>
    <c:plotVisOnly val="1"/>
    <c:dispBlanksAs val="gap"/>
    <c:showDLblsOverMax val="0"/>
  </c:chart>
  <c:spPr>
    <a:ln>
      <a:solidFill>
        <a:schemeClr val="bg1"/>
      </a:solidFill>
    </a:ln>
  </c:spPr>
  <c:txPr>
    <a:bodyPr/>
    <a:lstStyle/>
    <a:p>
      <a:pPr>
        <a:defRPr sz="1200"/>
      </a:pPr>
      <a:endParaRPr lang="es-EC"/>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066238286974434"/>
          <c:y val="1.8429345339081082E-2"/>
          <c:w val="0.71266752882376194"/>
          <c:h val="0.96902006998491774"/>
        </c:manualLayout>
      </c:layout>
      <c:barChart>
        <c:barDir val="bar"/>
        <c:grouping val="clustered"/>
        <c:varyColors val="0"/>
        <c:ser>
          <c:idx val="0"/>
          <c:order val="0"/>
          <c:tx>
            <c:strRef>
              <c:f>'2.1.9_GCFT HOG SEG PRODUCT'!$G$35</c:f>
              <c:strCache>
                <c:ptCount val="1"/>
                <c:pt idx="0">
                  <c:v>2023</c:v>
                </c:pt>
              </c:strCache>
            </c:strRef>
          </c:tx>
          <c:spPr>
            <a:solidFill>
              <a:srgbClr val="BFBFBF"/>
            </a:solidFill>
            <a:ln>
              <a:solidFill>
                <a:srgbClr val="6E6E7C"/>
              </a:solidFill>
            </a:ln>
          </c:spPr>
          <c:invertIfNegative val="0"/>
          <c:dLbls>
            <c:spPr>
              <a:noFill/>
              <a:ln>
                <a:noFill/>
              </a:ln>
              <a:effectLst/>
            </c:spPr>
            <c:txPr>
              <a:bodyPr wrap="square" lIns="38100" tIns="19050" rIns="38100" bIns="19050" anchor="ctr">
                <a:spAutoFit/>
              </a:bodyPr>
              <a:lstStyle/>
              <a:p>
                <a:pPr>
                  <a:defRPr sz="1100">
                    <a:solidFill>
                      <a:srgbClr val="5A5A72"/>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'2.1.9_GCFT HOG SEG PRODUCT'!$E$36:$E$47</c:f>
              <c:strCache>
                <c:ptCount val="12"/>
                <c:pt idx="0">
                  <c:v>Regulación y administración</c:v>
                </c:pt>
                <c:pt idx="1">
                  <c:v>Enseñanza de desarrollo infantil</c:v>
                </c:pt>
                <c:pt idx="2">
                  <c:v>Enseñanza preprimaria inicial</c:v>
                </c:pt>
                <c:pt idx="3">
                  <c:v>Enseñanza preprimaria preparatoria</c:v>
                </c:pt>
                <c:pt idx="4">
                  <c:v>Enseñanza primaria elemental</c:v>
                </c:pt>
                <c:pt idx="5">
                  <c:v>Enseñanza primaria media</c:v>
                </c:pt>
                <c:pt idx="6">
                  <c:v>Enseñanza secundaria baja</c:v>
                </c:pt>
                <c:pt idx="7">
                  <c:v>Enseñanza secundaria alta</c:v>
                </c:pt>
                <c:pt idx="8">
                  <c:v>Enseñanza superior de ciclo corto</c:v>
                </c:pt>
                <c:pt idx="9">
                  <c:v>Enseñanza superior de tercer nivel</c:v>
                </c:pt>
                <c:pt idx="10">
                  <c:v>Enseñanza superior de cuarto nivel</c:v>
                </c:pt>
                <c:pt idx="11">
                  <c:v>Otros tipos de enseñanza</c:v>
                </c:pt>
              </c:strCache>
            </c:strRef>
          </c:cat>
          <c:val>
            <c:numRef>
              <c:f>'2.1.9_GCFT HOG SEG PRODUCT'!$G$36:$G$47</c:f>
              <c:numCache>
                <c:formatCode>0.0%</c:formatCode>
                <c:ptCount val="12"/>
                <c:pt idx="0">
                  <c:v>8.0550102872638718E-4</c:v>
                </c:pt>
                <c:pt idx="1">
                  <c:v>1.5063184193597409E-2</c:v>
                </c:pt>
                <c:pt idx="2">
                  <c:v>3.0340538748693916E-2</c:v>
                </c:pt>
                <c:pt idx="3">
                  <c:v>2.3047722983235659E-2</c:v>
                </c:pt>
                <c:pt idx="4">
                  <c:v>9.2140892602225008E-2</c:v>
                </c:pt>
                <c:pt idx="5">
                  <c:v>9.1319250057282697E-2</c:v>
                </c:pt>
                <c:pt idx="6">
                  <c:v>7.4734826384213748E-2</c:v>
                </c:pt>
                <c:pt idx="7">
                  <c:v>7.4598607735172046E-2</c:v>
                </c:pt>
                <c:pt idx="8">
                  <c:v>5.346188279369489E-2</c:v>
                </c:pt>
                <c:pt idx="9">
                  <c:v>0.39488250944672393</c:v>
                </c:pt>
                <c:pt idx="10">
                  <c:v>6.1102725396589182E-2</c:v>
                </c:pt>
                <c:pt idx="11">
                  <c:v>8.850235862984511E-2</c:v>
                </c:pt>
              </c:numCache>
            </c:numRef>
          </c:val>
          <c:extLst xmlns:c16r2="http://schemas.microsoft.com/office/drawing/2015/06/chart">
            <c:ext xmlns:c16="http://schemas.microsoft.com/office/drawing/2014/chart" uri="{C3380CC4-5D6E-409C-BE32-E72D297353CC}">
              <c16:uniqueId val="{00000000-4073-4BC6-9738-64133E09E4E3}"/>
            </c:ext>
          </c:extLst>
        </c:ser>
        <c:ser>
          <c:idx val="1"/>
          <c:order val="1"/>
          <c:tx>
            <c:strRef>
              <c:f>'2.1.9_GCFT HOG SEG PRODUCT'!$I$35</c:f>
              <c:strCache>
                <c:ptCount val="1"/>
                <c:pt idx="0">
                  <c:v>2024</c:v>
                </c:pt>
              </c:strCache>
            </c:strRef>
          </c:tx>
          <c:spPr>
            <a:solidFill>
              <a:srgbClr val="FFC1CD"/>
            </a:solidFill>
            <a:ln>
              <a:solidFill>
                <a:srgbClr val="D64265"/>
              </a:solidFill>
            </a:ln>
          </c:spPr>
          <c:invertIfNegative val="0"/>
          <c:dLbls>
            <c:numFmt formatCode="0.0%" sourceLinked="0"/>
            <c:spPr>
              <a:noFill/>
              <a:ln>
                <a:noFill/>
              </a:ln>
              <a:effectLst/>
            </c:spPr>
            <c:txPr>
              <a:bodyPr wrap="square" lIns="38100" tIns="19050" rIns="38100" bIns="19050" anchor="ctr">
                <a:spAutoFit/>
              </a:bodyPr>
              <a:lstStyle/>
              <a:p>
                <a:pPr>
                  <a:defRPr sz="1100">
                    <a:solidFill>
                      <a:srgbClr val="5A5A72"/>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'2.1.9_GCFT HOG SEG PRODUCT'!$E$36:$E$47</c:f>
              <c:strCache>
                <c:ptCount val="12"/>
                <c:pt idx="0">
                  <c:v>Regulación y administración</c:v>
                </c:pt>
                <c:pt idx="1">
                  <c:v>Enseñanza de desarrollo infantil</c:v>
                </c:pt>
                <c:pt idx="2">
                  <c:v>Enseñanza preprimaria inicial</c:v>
                </c:pt>
                <c:pt idx="3">
                  <c:v>Enseñanza preprimaria preparatoria</c:v>
                </c:pt>
                <c:pt idx="4">
                  <c:v>Enseñanza primaria elemental</c:v>
                </c:pt>
                <c:pt idx="5">
                  <c:v>Enseñanza primaria media</c:v>
                </c:pt>
                <c:pt idx="6">
                  <c:v>Enseñanza secundaria baja</c:v>
                </c:pt>
                <c:pt idx="7">
                  <c:v>Enseñanza secundaria alta</c:v>
                </c:pt>
                <c:pt idx="8">
                  <c:v>Enseñanza superior de ciclo corto</c:v>
                </c:pt>
                <c:pt idx="9">
                  <c:v>Enseñanza superior de tercer nivel</c:v>
                </c:pt>
                <c:pt idx="10">
                  <c:v>Enseñanza superior de cuarto nivel</c:v>
                </c:pt>
                <c:pt idx="11">
                  <c:v>Otros tipos de enseñanza</c:v>
                </c:pt>
              </c:strCache>
            </c:strRef>
          </c:cat>
          <c:val>
            <c:numRef>
              <c:f>'2.1.9_GCFT HOG SEG PRODUCT'!$I$36:$I$47</c:f>
              <c:numCache>
                <c:formatCode>0.0%</c:formatCode>
                <c:ptCount val="12"/>
                <c:pt idx="0">
                  <c:v>1.1981284811083744E-3</c:v>
                </c:pt>
                <c:pt idx="1">
                  <c:v>1.4171992007787444E-2</c:v>
                </c:pt>
                <c:pt idx="2">
                  <c:v>2.877696717182671E-2</c:v>
                </c:pt>
                <c:pt idx="3">
                  <c:v>2.2236498682488528E-2</c:v>
                </c:pt>
                <c:pt idx="4">
                  <c:v>8.9655258654680686E-2</c:v>
                </c:pt>
                <c:pt idx="5">
                  <c:v>8.8170298371506584E-2</c:v>
                </c:pt>
                <c:pt idx="6">
                  <c:v>7.9638419986627546E-2</c:v>
                </c:pt>
                <c:pt idx="7">
                  <c:v>7.5667714345224346E-2</c:v>
                </c:pt>
                <c:pt idx="8">
                  <c:v>5.4672329836251865E-2</c:v>
                </c:pt>
                <c:pt idx="9">
                  <c:v>0.40515187431296162</c:v>
                </c:pt>
                <c:pt idx="10">
                  <c:v>5.9968557919898899E-2</c:v>
                </c:pt>
                <c:pt idx="11">
                  <c:v>8.0691960229637386E-2</c:v>
                </c:pt>
              </c:numCache>
            </c:numRef>
          </c:val>
          <c:extLst xmlns:c16r2="http://schemas.microsoft.com/office/drawing/2015/06/chart">
            <c:ext xmlns:c16="http://schemas.microsoft.com/office/drawing/2014/chart" uri="{C3380CC4-5D6E-409C-BE32-E72D297353CC}">
              <c16:uniqueId val="{00000001-4073-4BC6-9738-64133E09E4E3}"/>
            </c:ext>
          </c:extLst>
        </c:ser>
        <c:dLbls>
          <c:showLegendKey val="0"/>
          <c:showVal val="0"/>
          <c:showCatName val="0"/>
          <c:showSerName val="0"/>
          <c:showPercent val="0"/>
          <c:showBubbleSize val="0"/>
        </c:dLbls>
        <c:gapWidth val="25"/>
        <c:axId val="1980838544"/>
        <c:axId val="1980839632"/>
      </c:barChart>
      <c:catAx>
        <c:axId val="1980838544"/>
        <c:scaling>
          <c:orientation val="maxMin"/>
        </c:scaling>
        <c:delete val="0"/>
        <c:axPos val="l"/>
        <c:numFmt formatCode="General" sourceLinked="1"/>
        <c:majorTickMark val="out"/>
        <c:minorTickMark val="none"/>
        <c:tickLblPos val="nextTo"/>
        <c:txPr>
          <a:bodyPr/>
          <a:lstStyle/>
          <a:p>
            <a:pPr>
              <a:defRPr sz="1100">
                <a:solidFill>
                  <a:srgbClr val="5A5A72"/>
                </a:solidFill>
                <a:latin typeface="Century Gothic" panose="020B0502020202020204" pitchFamily="34" charset="0"/>
              </a:defRPr>
            </a:pPr>
            <a:endParaRPr lang="es-EC"/>
          </a:p>
        </c:txPr>
        <c:crossAx val="1980839632"/>
        <c:crosses val="autoZero"/>
        <c:auto val="1"/>
        <c:lblAlgn val="ctr"/>
        <c:lblOffset val="100"/>
        <c:noMultiLvlLbl val="0"/>
      </c:catAx>
      <c:valAx>
        <c:axId val="1980839632"/>
        <c:scaling>
          <c:orientation val="minMax"/>
        </c:scaling>
        <c:delete val="1"/>
        <c:axPos val="t"/>
        <c:numFmt formatCode="0.0%" sourceLinked="1"/>
        <c:majorTickMark val="out"/>
        <c:minorTickMark val="none"/>
        <c:tickLblPos val="nextTo"/>
        <c:crossAx val="1980838544"/>
        <c:crosses val="autoZero"/>
        <c:crossBetween val="between"/>
      </c:valAx>
      <c:spPr>
        <a:ln>
          <a:noFill/>
        </a:ln>
      </c:spPr>
    </c:plotArea>
    <c:legend>
      <c:legendPos val="r"/>
      <c:layout>
        <c:manualLayout>
          <c:xMode val="edge"/>
          <c:yMode val="edge"/>
          <c:x val="0.91540341269841274"/>
          <c:y val="0.39408103998242755"/>
          <c:w val="6.1834841269841269E-2"/>
          <c:h val="0.17195348689392112"/>
        </c:manualLayout>
      </c:layout>
      <c:overlay val="0"/>
      <c:txPr>
        <a:bodyPr/>
        <a:lstStyle/>
        <a:p>
          <a:pPr>
            <a:defRPr sz="1100">
              <a:solidFill>
                <a:srgbClr val="5A5A72"/>
              </a:solidFill>
              <a:latin typeface="Century Gothic" panose="020B0502020202020204" pitchFamily="34" charset="0"/>
            </a:defRPr>
          </a:pPr>
          <a:endParaRPr lang="es-EC"/>
        </a:p>
      </c:txPr>
    </c:legend>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917575987118964"/>
          <c:y val="1.4246873376447007E-2"/>
          <c:w val="0.62761583639724894"/>
          <c:h val="0.96902006998491774"/>
        </c:manualLayout>
      </c:layout>
      <c:barChart>
        <c:barDir val="bar"/>
        <c:grouping val="clustered"/>
        <c:varyColors val="0"/>
        <c:ser>
          <c:idx val="0"/>
          <c:order val="0"/>
          <c:tx>
            <c:strRef>
              <c:f>'2.1.9_GCFT HOG SEG PRODUCT'!$J$74</c:f>
              <c:strCache>
                <c:ptCount val="1"/>
                <c:pt idx="0">
                  <c:v>2023</c:v>
                </c:pt>
              </c:strCache>
            </c:strRef>
          </c:tx>
          <c:spPr>
            <a:solidFill>
              <a:srgbClr val="BFBFBF"/>
            </a:solidFill>
            <a:ln>
              <a:solidFill>
                <a:srgbClr val="6E6E7C"/>
              </a:solidFill>
            </a:ln>
          </c:spPr>
          <c:invertIfNegative val="0"/>
          <c:dLbls>
            <c:spPr>
              <a:noFill/>
              <a:ln>
                <a:noFill/>
              </a:ln>
              <a:effectLst/>
            </c:spPr>
            <c:txPr>
              <a:bodyPr wrap="square" lIns="38100" tIns="19050" rIns="38100" bIns="19050" anchor="ctr">
                <a:spAutoFit/>
              </a:bodyPr>
              <a:lstStyle/>
              <a:p>
                <a:pPr>
                  <a:defRPr sz="1100">
                    <a:solidFill>
                      <a:srgbClr val="5A5A72"/>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'2.1.9_GCFT HOG SEG PRODUCT'!$G$75:$G$77</c:f>
              <c:strCache>
                <c:ptCount val="3"/>
                <c:pt idx="0">
                  <c:v>Pasta papel, papel y cartón, prod. editorial y otros</c:v>
                </c:pt>
                <c:pt idx="1">
                  <c:v>Prendas de vestir </c:v>
                </c:pt>
                <c:pt idx="2">
                  <c:v>Servicios de transporte y almacenamiento</c:v>
                </c:pt>
              </c:strCache>
            </c:strRef>
          </c:cat>
          <c:val>
            <c:numRef>
              <c:f>'2.1.9_GCFT HOG SEG PRODUCT'!$J$75:$J$77</c:f>
              <c:numCache>
                <c:formatCode>0.0%</c:formatCode>
                <c:ptCount val="3"/>
                <c:pt idx="0">
                  <c:v>0.56017373079480548</c:v>
                </c:pt>
                <c:pt idx="1">
                  <c:v>0.22506408584566295</c:v>
                </c:pt>
                <c:pt idx="2">
                  <c:v>0.21476218335953157</c:v>
                </c:pt>
              </c:numCache>
            </c:numRef>
          </c:val>
          <c:extLst xmlns:c16r2="http://schemas.microsoft.com/office/drawing/2015/06/chart">
            <c:ext xmlns:c16="http://schemas.microsoft.com/office/drawing/2014/chart" uri="{C3380CC4-5D6E-409C-BE32-E72D297353CC}">
              <c16:uniqueId val="{00000000-E059-4D34-A576-F91CCA4B5D6A}"/>
            </c:ext>
          </c:extLst>
        </c:ser>
        <c:ser>
          <c:idx val="1"/>
          <c:order val="1"/>
          <c:tx>
            <c:strRef>
              <c:f>'2.1.9_GCFT HOG SEG PRODUCT'!$K$74</c:f>
              <c:strCache>
                <c:ptCount val="1"/>
                <c:pt idx="0">
                  <c:v>2024</c:v>
                </c:pt>
              </c:strCache>
            </c:strRef>
          </c:tx>
          <c:spPr>
            <a:solidFill>
              <a:srgbClr val="FFC1CD"/>
            </a:solidFill>
            <a:ln>
              <a:solidFill>
                <a:srgbClr val="D64265"/>
              </a:solidFill>
            </a:ln>
          </c:spPr>
          <c:invertIfNegative val="0"/>
          <c:dLbls>
            <c:numFmt formatCode="0.0%" sourceLinked="0"/>
            <c:spPr>
              <a:noFill/>
              <a:ln>
                <a:noFill/>
              </a:ln>
              <a:effectLst/>
            </c:spPr>
            <c:txPr>
              <a:bodyPr wrap="square" lIns="38100" tIns="19050" rIns="38100" bIns="19050" anchor="ctr">
                <a:spAutoFit/>
              </a:bodyPr>
              <a:lstStyle/>
              <a:p>
                <a:pPr>
                  <a:defRPr sz="1100">
                    <a:solidFill>
                      <a:srgbClr val="5A5A72"/>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'2.1.9_GCFT HOG SEG PRODUCT'!$G$75:$G$77</c:f>
              <c:strCache>
                <c:ptCount val="3"/>
                <c:pt idx="0">
                  <c:v>Pasta papel, papel y cartón, prod. editorial y otros</c:v>
                </c:pt>
                <c:pt idx="1">
                  <c:v>Prendas de vestir </c:v>
                </c:pt>
                <c:pt idx="2">
                  <c:v>Servicios de transporte y almacenamiento</c:v>
                </c:pt>
              </c:strCache>
            </c:strRef>
          </c:cat>
          <c:val>
            <c:numRef>
              <c:f>'2.1.9_GCFT HOG SEG PRODUCT'!$K$75:$K$77</c:f>
              <c:numCache>
                <c:formatCode>0.0%</c:formatCode>
                <c:ptCount val="3"/>
                <c:pt idx="0">
                  <c:v>0.55893100664843764</c:v>
                </c:pt>
                <c:pt idx="1">
                  <c:v>0.2230848658928937</c:v>
                </c:pt>
                <c:pt idx="2">
                  <c:v>0.2179841274586686</c:v>
                </c:pt>
              </c:numCache>
            </c:numRef>
          </c:val>
          <c:extLst xmlns:c16r2="http://schemas.microsoft.com/office/drawing/2015/06/chart">
            <c:ext xmlns:c16="http://schemas.microsoft.com/office/drawing/2014/chart" uri="{C3380CC4-5D6E-409C-BE32-E72D297353CC}">
              <c16:uniqueId val="{00000001-E059-4D34-A576-F91CCA4B5D6A}"/>
            </c:ext>
          </c:extLst>
        </c:ser>
        <c:dLbls>
          <c:showLegendKey val="0"/>
          <c:showVal val="0"/>
          <c:showCatName val="0"/>
          <c:showSerName val="0"/>
          <c:showPercent val="0"/>
          <c:showBubbleSize val="0"/>
        </c:dLbls>
        <c:gapWidth val="154"/>
        <c:overlap val="-3"/>
        <c:axId val="1980843984"/>
        <c:axId val="1980844528"/>
      </c:barChart>
      <c:catAx>
        <c:axId val="1980843984"/>
        <c:scaling>
          <c:orientation val="maxMin"/>
        </c:scaling>
        <c:delete val="0"/>
        <c:axPos val="l"/>
        <c:numFmt formatCode="General" sourceLinked="1"/>
        <c:majorTickMark val="out"/>
        <c:minorTickMark val="none"/>
        <c:tickLblPos val="nextTo"/>
        <c:txPr>
          <a:bodyPr/>
          <a:lstStyle/>
          <a:p>
            <a:pPr>
              <a:defRPr sz="1100">
                <a:solidFill>
                  <a:srgbClr val="5A5A72"/>
                </a:solidFill>
                <a:latin typeface="Century Gothic" panose="020B0502020202020204" pitchFamily="34" charset="0"/>
              </a:defRPr>
            </a:pPr>
            <a:endParaRPr lang="es-EC"/>
          </a:p>
        </c:txPr>
        <c:crossAx val="1980844528"/>
        <c:crosses val="autoZero"/>
        <c:auto val="1"/>
        <c:lblAlgn val="ctr"/>
        <c:lblOffset val="100"/>
        <c:noMultiLvlLbl val="0"/>
      </c:catAx>
      <c:valAx>
        <c:axId val="1980844528"/>
        <c:scaling>
          <c:orientation val="minMax"/>
        </c:scaling>
        <c:delete val="1"/>
        <c:axPos val="t"/>
        <c:numFmt formatCode="0.0%" sourceLinked="1"/>
        <c:majorTickMark val="out"/>
        <c:minorTickMark val="none"/>
        <c:tickLblPos val="nextTo"/>
        <c:crossAx val="1980843984"/>
        <c:crosses val="autoZero"/>
        <c:crossBetween val="between"/>
      </c:valAx>
      <c:spPr>
        <a:ln>
          <a:noFill/>
        </a:ln>
      </c:spPr>
    </c:plotArea>
    <c:legend>
      <c:legendPos val="r"/>
      <c:layout>
        <c:manualLayout>
          <c:xMode val="edge"/>
          <c:yMode val="edge"/>
          <c:x val="0.91277301587301585"/>
          <c:y val="0.40662555555555557"/>
          <c:w val="6.5907301587301584E-2"/>
          <c:h val="0.18511747665099962"/>
        </c:manualLayout>
      </c:layout>
      <c:overlay val="0"/>
      <c:txPr>
        <a:bodyPr/>
        <a:lstStyle/>
        <a:p>
          <a:pPr>
            <a:defRPr sz="1100">
              <a:solidFill>
                <a:srgbClr val="5A5A72"/>
              </a:solidFill>
              <a:latin typeface="Century Gothic" panose="020B0502020202020204" pitchFamily="34" charset="0"/>
            </a:defRPr>
          </a:pPr>
          <a:endParaRPr lang="es-EC"/>
        </a:p>
      </c:txPr>
    </c:legend>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0104883746113269E-2"/>
          <c:y val="3.3643892339544512E-2"/>
          <c:w val="0.97200588459043746"/>
          <c:h val="0.81317585301837281"/>
        </c:manualLayout>
      </c:layout>
      <c:barChart>
        <c:barDir val="col"/>
        <c:grouping val="clustered"/>
        <c:varyColors val="0"/>
        <c:ser>
          <c:idx val="1"/>
          <c:order val="0"/>
          <c:tx>
            <c:strRef>
              <c:f>'2.1.9_GCFT HOG SEG PRODUCT'!$B$114</c:f>
              <c:strCache>
                <c:ptCount val="1"/>
                <c:pt idx="0">
                  <c:v>Productos conexos</c:v>
                </c:pt>
              </c:strCache>
            </c:strRef>
          </c:tx>
          <c:spPr>
            <a:solidFill>
              <a:srgbClr val="BFBFBF"/>
            </a:solidFill>
            <a:ln>
              <a:solidFill>
                <a:srgbClr val="6B6B6B"/>
              </a:solidFill>
            </a:ln>
          </c:spPr>
          <c:invertIfNegative val="0"/>
          <c:dLbls>
            <c:dLbl>
              <c:idx val="0"/>
              <c:layout>
                <c:manualLayout>
                  <c:x val="1.0981780118046745E-4"/>
                  <c:y val="5.208234512854567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C74-44B6-B818-09B757CA1199}"/>
                </c:ext>
                <c:ext xmlns:c15="http://schemas.microsoft.com/office/drawing/2012/chart" uri="{CE6537A1-D6FC-4f65-9D91-7224C49458BB}">
                  <c15:layout/>
                </c:ext>
              </c:extLst>
            </c:dLbl>
            <c:dLbl>
              <c:idx val="1"/>
              <c:layout>
                <c:manualLayout>
                  <c:x val="-3.920056901985821E-3"/>
                  <c:y val="-1.090500100639238E-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C74-44B6-B818-09B757CA1199}"/>
                </c:ext>
                <c:ext xmlns:c15="http://schemas.microsoft.com/office/drawing/2012/chart" uri="{CE6537A1-D6FC-4f65-9D91-7224C49458BB}">
                  <c15:layout/>
                </c:ext>
              </c:extLst>
            </c:dLbl>
            <c:dLbl>
              <c:idx val="2"/>
              <c:layout>
                <c:manualLayout>
                  <c:x val="-2.9649330608773794E-3"/>
                  <c:y val="2.3737712297070791E-3"/>
                </c:manualLayout>
              </c:layout>
              <c:tx>
                <c:rich>
                  <a:bodyPr wrap="square" lIns="38100" tIns="19050" rIns="38100" bIns="19050" anchor="ctr">
                    <a:noAutofit/>
                  </a:bodyPr>
                  <a:lstStyle/>
                  <a:p>
                    <a:pPr>
                      <a:defRPr/>
                    </a:pPr>
                    <a:fld id="{9E3B3F1E-E1AC-4AD0-B932-AE8A0E18D339}" type="VALUE">
                      <a:rPr lang="en-US"/>
                      <a:pPr>
                        <a:defRPr/>
                      </a:pPr>
                      <a:t>[VALOR]</a:t>
                    </a:fld>
                    <a:endParaRPr lang="es-EC"/>
                  </a:p>
                </c:rich>
              </c:tx>
              <c:spPr>
                <a:noFill/>
                <a:ln>
                  <a:noFill/>
                </a:ln>
                <a:effectLst/>
              </c:spPr>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C74-44B6-B818-09B757CA1199}"/>
                </c:ext>
                <c:ext xmlns:c15="http://schemas.microsoft.com/office/drawing/2012/chart" uri="{CE6537A1-D6FC-4f65-9D91-7224C49458BB}">
                  <c15:layout>
                    <c:manualLayout>
                      <c:w val="3.5963575191826656E-2"/>
                      <c:h val="4.6234690703041932E-2"/>
                    </c:manualLayout>
                  </c15:layout>
                  <c15:dlblFieldTable/>
                  <c15:showDataLabelsRange val="0"/>
                </c:ext>
              </c:extLst>
            </c:dLbl>
            <c:dLbl>
              <c:idx val="3"/>
              <c:layout>
                <c:manualLayout>
                  <c:x val="-3.0232101506706003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C74-44B6-B818-09B757CA1199}"/>
                </c:ext>
                <c:ext xmlns:c15="http://schemas.microsoft.com/office/drawing/2012/chart" uri="{CE6537A1-D6FC-4f65-9D91-7224C49458BB}">
                  <c15:layout/>
                </c:ext>
              </c:extLst>
            </c:dLbl>
            <c:dLbl>
              <c:idx val="4"/>
              <c:layout>
                <c:manualLayout>
                  <c:x val="-1.17631760110621E-3"/>
                  <c:y val="-2.604117256427283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CC74-44B6-B818-09B757CA1199}"/>
                </c:ext>
                <c:ext xmlns:c15="http://schemas.microsoft.com/office/drawing/2012/chart" uri="{CE6537A1-D6FC-4f65-9D91-7224C49458BB}">
                  <c15:layout/>
                </c:ext>
              </c:extLst>
            </c:dLbl>
            <c:dLbl>
              <c:idx val="5"/>
              <c:layout>
                <c:manualLayout>
                  <c:x val="-3.4112154491687616E-4"/>
                  <c:y val="-2.510040160642570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CC74-44B6-B818-09B757CA1199}"/>
                </c:ext>
                <c:ext xmlns:c15="http://schemas.microsoft.com/office/drawing/2012/chart" uri="{CE6537A1-D6FC-4f65-9D91-7224C49458BB}">
                  <c15:layout/>
                </c:ext>
              </c:extLst>
            </c:dLbl>
            <c:dLbl>
              <c:idx val="6"/>
              <c:layout>
                <c:manualLayout>
                  <c:x val="-1.2312265016964439E-3"/>
                  <c:y val="-2.51004016064266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CC74-44B6-B818-09B757CA1199}"/>
                </c:ext>
                <c:ext xmlns:c15="http://schemas.microsoft.com/office/drawing/2012/chart" uri="{CE6537A1-D6FC-4f65-9D91-7224C49458BB}">
                  <c15:layout/>
                </c:ext>
              </c:extLst>
            </c:dLbl>
            <c:dLbl>
              <c:idx val="7"/>
              <c:layout>
                <c:manualLayout>
                  <c:x val="2.1963560236083656E-4"/>
                  <c:y val="-2.51004016064266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CC74-44B6-B818-09B757CA1199}"/>
                </c:ext>
                <c:ext xmlns:c15="http://schemas.microsoft.com/office/drawing/2012/chart" uri="{CE6537A1-D6FC-4f65-9D91-7224C49458BB}">
                  <c15:layout/>
                </c:ext>
              </c:extLst>
            </c:dLbl>
            <c:dLbl>
              <c:idx val="8"/>
              <c:layout>
                <c:manualLayout>
                  <c:x val="-1.1763176011062592E-3"/>
                  <c:y val="-9.2033742708578267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CC74-44B6-B818-09B757CA1199}"/>
                </c:ext>
                <c:ext xmlns:c15="http://schemas.microsoft.com/office/drawing/2012/chart" uri="{CE6537A1-D6FC-4f65-9D91-7224C49458BB}">
                  <c15:layout/>
                </c:ext>
              </c:extLst>
            </c:dLbl>
            <c:dLbl>
              <c:idx val="9"/>
              <c:layout>
                <c:manualLayout>
                  <c:x val="-1.17631760110616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CC74-44B6-B818-09B757CA1199}"/>
                </c:ext>
                <c:ext xmlns:c15="http://schemas.microsoft.com/office/drawing/2012/chart" uri="{CE6537A1-D6FC-4f65-9D91-7224C49458BB}">
                  <c15:layout/>
                </c:ext>
              </c:extLst>
            </c:dLbl>
            <c:dLbl>
              <c:idx val="10"/>
              <c:layout>
                <c:manualLayout>
                  <c:x val="-1.176317601106161E-3"/>
                  <c:y val="-9.2033742708578267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C74-44B6-B818-09B757CA1199}"/>
                </c:ext>
                <c:ext xmlns:c15="http://schemas.microsoft.com/office/drawing/2012/chart" uri="{CE6537A1-D6FC-4f65-9D91-7224C49458BB}">
                  <c15:layout/>
                </c:ext>
              </c:extLst>
            </c:dLbl>
            <c:dLbl>
              <c:idx val="11"/>
              <c:layout>
                <c:manualLayout>
                  <c:x val="-1.9017486531349239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CC74-44B6-B818-09B757CA1199}"/>
                </c:ext>
                <c:ext xmlns:c15="http://schemas.microsoft.com/office/drawing/2012/chart" uri="{CE6537A1-D6FC-4f65-9D91-7224C49458BB}">
                  <c15:layout/>
                </c:ext>
              </c:extLst>
            </c:dLbl>
            <c:dLbl>
              <c:idx val="12"/>
              <c:layout>
                <c:manualLayout>
                  <c:x val="3.2940060652170237E-4"/>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CC74-44B6-B818-09B757CA1199}"/>
                </c:ext>
                <c:ext xmlns:c15="http://schemas.microsoft.com/office/drawing/2012/chart" uri="{CE6537A1-D6FC-4f65-9D91-7224C49458BB}">
                  <c15:layout/>
                </c:ext>
              </c:extLst>
            </c:dLbl>
            <c:dLbl>
              <c:idx val="13"/>
              <c:layout>
                <c:manualLayout>
                  <c:x val="-2.011566454315293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CC74-44B6-B818-09B757CA1199}"/>
                </c:ext>
                <c:ext xmlns:c15="http://schemas.microsoft.com/office/drawing/2012/chart" uri="{CE6537A1-D6FC-4f65-9D91-7224C49458BB}">
                  <c15:layout/>
                </c:ext>
              </c:extLst>
            </c:dLbl>
            <c:dLbl>
              <c:idx val="14"/>
              <c:layout>
                <c:manualLayout>
                  <c:x val="-1.341044302876862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CC74-44B6-B818-09B757CA1199}"/>
                </c:ext>
                <c:ext xmlns:c15="http://schemas.microsoft.com/office/drawing/2012/chart" uri="{CE6537A1-D6FC-4f65-9D91-7224C49458BB}">
                  <c15:layout/>
                </c:ext>
              </c:extLst>
            </c:dLbl>
            <c:spPr>
              <a:noFill/>
              <a:ln>
                <a:noFill/>
              </a:ln>
              <a:effectLst/>
            </c:sp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numRef>
              <c:f>'2.1.9_GCFT HOG SEG PRODUCT'!$C$112:$T$112</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'2.1.9_GCFT HOG SEG PRODUCT'!$C$114:$T$114</c:f>
              <c:numCache>
                <c:formatCode>#,##0</c:formatCode>
                <c:ptCount val="18"/>
                <c:pt idx="0">
                  <c:v>529887</c:v>
                </c:pt>
                <c:pt idx="1">
                  <c:v>600485</c:v>
                </c:pt>
                <c:pt idx="2">
                  <c:v>671284</c:v>
                </c:pt>
                <c:pt idx="3">
                  <c:v>701484</c:v>
                </c:pt>
                <c:pt idx="4">
                  <c:v>744641</c:v>
                </c:pt>
                <c:pt idx="5">
                  <c:v>795343</c:v>
                </c:pt>
                <c:pt idx="6">
                  <c:v>851852</c:v>
                </c:pt>
                <c:pt idx="7">
                  <c:v>936820</c:v>
                </c:pt>
                <c:pt idx="8">
                  <c:v>944930</c:v>
                </c:pt>
                <c:pt idx="9">
                  <c:v>920834</c:v>
                </c:pt>
                <c:pt idx="10">
                  <c:v>926073</c:v>
                </c:pt>
                <c:pt idx="11">
                  <c:v>938223</c:v>
                </c:pt>
                <c:pt idx="12">
                  <c:v>939863</c:v>
                </c:pt>
                <c:pt idx="13">
                  <c:v>634018</c:v>
                </c:pt>
                <c:pt idx="14">
                  <c:v>739034</c:v>
                </c:pt>
                <c:pt idx="15">
                  <c:v>830088</c:v>
                </c:pt>
                <c:pt idx="16">
                  <c:v>851202</c:v>
                </c:pt>
                <c:pt idx="17">
                  <c:v>869678</c:v>
                </c:pt>
              </c:numCache>
            </c:numRef>
          </c:val>
          <c:extLst xmlns:c16r2="http://schemas.microsoft.com/office/drawing/2015/06/chart">
            <c:ext xmlns:c16="http://schemas.microsoft.com/office/drawing/2014/chart" uri="{C3380CC4-5D6E-409C-BE32-E72D297353CC}">
              <c16:uniqueId val="{0000000F-CC74-44B6-B818-09B757CA1199}"/>
            </c:ext>
          </c:extLst>
        </c:ser>
        <c:ser>
          <c:idx val="0"/>
          <c:order val="1"/>
          <c:tx>
            <c:strRef>
              <c:f>'2.1.9_GCFT HOG SEG PRODUCT'!$B$113</c:f>
              <c:strCache>
                <c:ptCount val="1"/>
                <c:pt idx="0">
                  <c:v>Productos característicos</c:v>
                </c:pt>
              </c:strCache>
            </c:strRef>
          </c:tx>
          <c:spPr>
            <a:solidFill>
              <a:srgbClr val="FFC1CD"/>
            </a:solidFill>
            <a:ln>
              <a:solidFill>
                <a:srgbClr val="D64265"/>
              </a:solidFill>
            </a:ln>
          </c:spPr>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'2.1.9_GCFT HOG SEG PRODUCT'!$C$112:$T$112</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'2.1.9_GCFT HOG SEG PRODUCT'!$C$113:$T$113</c:f>
              <c:numCache>
                <c:formatCode>#,##0</c:formatCode>
                <c:ptCount val="18"/>
                <c:pt idx="0">
                  <c:v>1207480</c:v>
                </c:pt>
                <c:pt idx="1">
                  <c:v>1304372</c:v>
                </c:pt>
                <c:pt idx="2">
                  <c:v>1358820</c:v>
                </c:pt>
                <c:pt idx="3">
                  <c:v>1585215</c:v>
                </c:pt>
                <c:pt idx="4">
                  <c:v>1687140</c:v>
                </c:pt>
                <c:pt idx="5">
                  <c:v>1791309</c:v>
                </c:pt>
                <c:pt idx="6">
                  <c:v>1913646</c:v>
                </c:pt>
                <c:pt idx="7">
                  <c:v>2099370</c:v>
                </c:pt>
                <c:pt idx="8">
                  <c:v>2090032</c:v>
                </c:pt>
                <c:pt idx="9">
                  <c:v>2151378</c:v>
                </c:pt>
                <c:pt idx="10">
                  <c:v>2298717</c:v>
                </c:pt>
                <c:pt idx="11">
                  <c:v>2438329</c:v>
                </c:pt>
                <c:pt idx="12">
                  <c:v>2517532</c:v>
                </c:pt>
                <c:pt idx="13">
                  <c:v>2088091</c:v>
                </c:pt>
                <c:pt idx="14">
                  <c:v>2313631</c:v>
                </c:pt>
                <c:pt idx="15">
                  <c:v>2460285</c:v>
                </c:pt>
                <c:pt idx="16">
                  <c:v>2540034</c:v>
                </c:pt>
                <c:pt idx="17">
                  <c:v>2558991</c:v>
                </c:pt>
              </c:numCache>
            </c:numRef>
          </c:val>
          <c:extLst xmlns:c16r2="http://schemas.microsoft.com/office/drawing/2015/06/chart">
            <c:ext xmlns:c16="http://schemas.microsoft.com/office/drawing/2014/chart" uri="{C3380CC4-5D6E-409C-BE32-E72D297353CC}">
              <c16:uniqueId val="{00000010-CC74-44B6-B818-09B757CA1199}"/>
            </c:ext>
          </c:extLst>
        </c:ser>
        <c:dLbls>
          <c:showLegendKey val="0"/>
          <c:showVal val="0"/>
          <c:showCatName val="0"/>
          <c:showSerName val="0"/>
          <c:showPercent val="0"/>
          <c:showBubbleSize val="0"/>
        </c:dLbls>
        <c:gapWidth val="60"/>
        <c:axId val="1980840720"/>
        <c:axId val="1980841264"/>
      </c:barChart>
      <c:catAx>
        <c:axId val="1980840720"/>
        <c:scaling>
          <c:orientation val="minMax"/>
        </c:scaling>
        <c:delete val="0"/>
        <c:axPos val="b"/>
        <c:numFmt formatCode="General" sourceLinked="1"/>
        <c:majorTickMark val="out"/>
        <c:minorTickMark val="none"/>
        <c:tickLblPos val="nextTo"/>
        <c:crossAx val="1980841264"/>
        <c:crosses val="autoZero"/>
        <c:auto val="1"/>
        <c:lblAlgn val="ctr"/>
        <c:lblOffset val="100"/>
        <c:noMultiLvlLbl val="0"/>
      </c:catAx>
      <c:valAx>
        <c:axId val="1980841264"/>
        <c:scaling>
          <c:orientation val="minMax"/>
        </c:scaling>
        <c:delete val="1"/>
        <c:axPos val="l"/>
        <c:numFmt formatCode="#,##0" sourceLinked="1"/>
        <c:majorTickMark val="out"/>
        <c:minorTickMark val="none"/>
        <c:tickLblPos val="none"/>
        <c:crossAx val="1980840720"/>
        <c:crosses val="autoZero"/>
        <c:crossBetween val="between"/>
      </c:valAx>
    </c:plotArea>
    <c:legend>
      <c:legendPos val="r"/>
      <c:layout>
        <c:manualLayout>
          <c:xMode val="edge"/>
          <c:yMode val="edge"/>
          <c:x val="0.2545277877944353"/>
          <c:y val="0.94902723097112862"/>
          <c:w val="0.45568008451958136"/>
          <c:h val="5.0972769028871392E-2"/>
        </c:manualLayout>
      </c:layout>
      <c:overlay val="0"/>
    </c:legend>
    <c:plotVisOnly val="1"/>
    <c:dispBlanksAs val="gap"/>
    <c:showDLblsOverMax val="0"/>
  </c:chart>
  <c:spPr>
    <a:ln>
      <a:noFill/>
    </a:ln>
  </c:spPr>
  <c:txPr>
    <a:bodyPr/>
    <a:lstStyle/>
    <a:p>
      <a:pPr>
        <a:defRPr sz="1100">
          <a:solidFill>
            <a:srgbClr val="6B6B6B"/>
          </a:solidFill>
          <a:latin typeface="Century Gothic" panose="020B0502020202020204" pitchFamily="34" charset="0"/>
        </a:defRPr>
      </a:pPr>
      <a:endParaRPr lang="es-EC"/>
    </a:p>
  </c:txPr>
  <c:printSettings>
    <c:headerFooter/>
    <c:pageMargins b="0.75000000000000011" l="0.70000000000000007" r="0.70000000000000007" t="0.75000000000000011" header="0.30000000000000004" footer="0.30000000000000004"/>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3353666874977536"/>
          <c:y val="1.2477505843619978E-2"/>
          <c:w val="0.68028492310631483"/>
          <c:h val="0.95961152858270404"/>
        </c:manualLayout>
      </c:layout>
      <c:barChart>
        <c:barDir val="bar"/>
        <c:grouping val="clustered"/>
        <c:varyColors val="0"/>
        <c:ser>
          <c:idx val="1"/>
          <c:order val="0"/>
          <c:tx>
            <c:strRef>
              <c:f>'2.1.9_GCFT HOG SEG PRODUCT'!$H$141</c:f>
              <c:strCache>
                <c:ptCount val="1"/>
                <c:pt idx="0">
                  <c:v>2024</c:v>
                </c:pt>
              </c:strCache>
            </c:strRef>
          </c:tx>
          <c:spPr>
            <a:solidFill>
              <a:srgbClr val="FFC1CD"/>
            </a:solidFill>
            <a:ln>
              <a:solidFill>
                <a:srgbClr val="D64265"/>
              </a:solidFill>
            </a:ln>
          </c:spPr>
          <c:invertIfNegative val="0"/>
          <c:dLbls>
            <c:dLbl>
              <c:idx val="8"/>
              <c:numFmt formatCode="0.0%" sourceLinked="0"/>
              <c:spPr>
                <a:noFill/>
                <a:ln>
                  <a:noFill/>
                </a:ln>
                <a:effectLst/>
              </c:spPr>
              <c:txPr>
                <a:bodyPr wrap="square" lIns="38100" tIns="19050" rIns="38100" bIns="19050" anchor="ctr">
                  <a:spAutoFit/>
                </a:bodyPr>
                <a:lstStyle/>
                <a:p>
                  <a:pPr>
                    <a:defRPr sz="1100">
                      <a:solidFill>
                        <a:srgbClr val="5A5A72"/>
                      </a:solidFill>
                      <a:latin typeface="Century Gothic" panose="020B0502020202020204" pitchFamily="34" charset="0"/>
                    </a:defRPr>
                  </a:pPr>
                  <a:endParaRPr lang="es-EC"/>
                </a:p>
              </c:txPr>
              <c:dLblPos val="outEnd"/>
              <c:showLegendKey val="0"/>
              <c:showVal val="1"/>
              <c:showCatName val="0"/>
              <c:showSerName val="0"/>
              <c:showPercent val="0"/>
              <c:showBubbleSize val="0"/>
            </c:dLbl>
            <c:spPr>
              <a:noFill/>
              <a:ln>
                <a:noFill/>
              </a:ln>
              <a:effectLst/>
            </c:spPr>
            <c:txPr>
              <a:bodyPr wrap="square" lIns="38100" tIns="19050" rIns="38100" bIns="19050" anchor="ctr">
                <a:spAutoFit/>
              </a:bodyPr>
              <a:lstStyle/>
              <a:p>
                <a:pPr>
                  <a:defRPr sz="1100">
                    <a:solidFill>
                      <a:srgbClr val="5A5A72"/>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'2.1.9_GCFT HOG SEG PRODUCT'!$F$142:$F$153</c:f>
              <c:strCache>
                <c:ptCount val="12"/>
                <c:pt idx="0">
                  <c:v>Regulación y administración</c:v>
                </c:pt>
                <c:pt idx="1">
                  <c:v>Enseñanza de desarrollo infantil</c:v>
                </c:pt>
                <c:pt idx="2">
                  <c:v>Enseñanza preprimaria inicial</c:v>
                </c:pt>
                <c:pt idx="3">
                  <c:v>Enseñanza preprimaria preparatoria</c:v>
                </c:pt>
                <c:pt idx="4">
                  <c:v>Enseñanza primaria elemental</c:v>
                </c:pt>
                <c:pt idx="5">
                  <c:v>Enseñanza primaria media</c:v>
                </c:pt>
                <c:pt idx="6">
                  <c:v>Enseñanza secundaria baja</c:v>
                </c:pt>
                <c:pt idx="7">
                  <c:v>Enseñanza secundaria alta</c:v>
                </c:pt>
                <c:pt idx="8">
                  <c:v>Enseñanza superior de ciclo corto</c:v>
                </c:pt>
                <c:pt idx="9">
                  <c:v>Enseñanza superior de tercer nivel</c:v>
                </c:pt>
                <c:pt idx="10">
                  <c:v>Enseñanza superior de cuarto nivel</c:v>
                </c:pt>
                <c:pt idx="11">
                  <c:v>Otros tipos de enseñanza</c:v>
                </c:pt>
              </c:strCache>
            </c:strRef>
          </c:cat>
          <c:val>
            <c:numRef>
              <c:f>'2.1.9_GCFT HOG SEG PRODUCT'!$H$142:$H$153</c:f>
              <c:numCache>
                <c:formatCode>0.0%</c:formatCode>
                <c:ptCount val="12"/>
                <c:pt idx="0">
                  <c:v>1.1981284811083744E-3</c:v>
                </c:pt>
                <c:pt idx="1">
                  <c:v>1.4171992007787444E-2</c:v>
                </c:pt>
                <c:pt idx="2">
                  <c:v>2.877696717182671E-2</c:v>
                </c:pt>
                <c:pt idx="3">
                  <c:v>2.2236498682488528E-2</c:v>
                </c:pt>
                <c:pt idx="4">
                  <c:v>8.9655258654680686E-2</c:v>
                </c:pt>
                <c:pt idx="5">
                  <c:v>8.8170298371506584E-2</c:v>
                </c:pt>
                <c:pt idx="6">
                  <c:v>7.9638419986627546E-2</c:v>
                </c:pt>
                <c:pt idx="7">
                  <c:v>7.5667714345224346E-2</c:v>
                </c:pt>
                <c:pt idx="8">
                  <c:v>5.4672329836251865E-2</c:v>
                </c:pt>
                <c:pt idx="9">
                  <c:v>0.40515187431296162</c:v>
                </c:pt>
                <c:pt idx="10">
                  <c:v>5.9968557919898899E-2</c:v>
                </c:pt>
                <c:pt idx="11">
                  <c:v>8.0691960229637386E-2</c:v>
                </c:pt>
              </c:numCache>
            </c:numRef>
          </c:val>
          <c:extLst xmlns:c16r2="http://schemas.microsoft.com/office/drawing/2015/06/chart">
            <c:ext xmlns:c16="http://schemas.microsoft.com/office/drawing/2014/chart" uri="{C3380CC4-5D6E-409C-BE32-E72D297353CC}">
              <c16:uniqueId val="{00000001-A248-4C07-9AC8-943146033FBD}"/>
            </c:ext>
          </c:extLst>
        </c:ser>
        <c:dLbls>
          <c:showLegendKey val="0"/>
          <c:showVal val="0"/>
          <c:showCatName val="0"/>
          <c:showSerName val="0"/>
          <c:showPercent val="0"/>
          <c:showBubbleSize val="0"/>
        </c:dLbls>
        <c:gapWidth val="25"/>
        <c:axId val="1980841808"/>
        <c:axId val="1980842896"/>
      </c:barChart>
      <c:catAx>
        <c:axId val="1980841808"/>
        <c:scaling>
          <c:orientation val="maxMin"/>
        </c:scaling>
        <c:delete val="0"/>
        <c:axPos val="l"/>
        <c:numFmt formatCode="General" sourceLinked="1"/>
        <c:majorTickMark val="out"/>
        <c:minorTickMark val="none"/>
        <c:tickLblPos val="nextTo"/>
        <c:txPr>
          <a:bodyPr/>
          <a:lstStyle/>
          <a:p>
            <a:pPr>
              <a:defRPr sz="1100">
                <a:solidFill>
                  <a:srgbClr val="6E6E7C"/>
                </a:solidFill>
                <a:latin typeface="Century Gothic" panose="020B0502020202020204" pitchFamily="34" charset="0"/>
              </a:defRPr>
            </a:pPr>
            <a:endParaRPr lang="es-EC"/>
          </a:p>
        </c:txPr>
        <c:crossAx val="1980842896"/>
        <c:crosses val="autoZero"/>
        <c:auto val="1"/>
        <c:lblAlgn val="ctr"/>
        <c:lblOffset val="100"/>
        <c:noMultiLvlLbl val="0"/>
      </c:catAx>
      <c:valAx>
        <c:axId val="1980842896"/>
        <c:scaling>
          <c:orientation val="minMax"/>
        </c:scaling>
        <c:delete val="1"/>
        <c:axPos val="t"/>
        <c:numFmt formatCode="0.0%" sourceLinked="1"/>
        <c:majorTickMark val="out"/>
        <c:minorTickMark val="none"/>
        <c:tickLblPos val="nextTo"/>
        <c:crossAx val="1980841808"/>
        <c:crosses val="autoZero"/>
        <c:crossBetween val="between"/>
      </c:valAx>
      <c:spPr>
        <a:ln>
          <a:noFill/>
        </a:ln>
      </c:spPr>
    </c:plotArea>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049878071161885"/>
          <c:y val="3.3280919008284039E-2"/>
          <c:w val="0.73918010248718913"/>
          <c:h val="0.84222878058300388"/>
        </c:manualLayout>
      </c:layout>
      <c:barChart>
        <c:barDir val="bar"/>
        <c:grouping val="clustered"/>
        <c:varyColors val="0"/>
        <c:ser>
          <c:idx val="1"/>
          <c:order val="0"/>
          <c:tx>
            <c:strRef>
              <c:f>'2.1.9_GCFT HOG SEG PRODUCT'!$G$186</c:f>
              <c:strCache>
                <c:ptCount val="1"/>
                <c:pt idx="0">
                  <c:v>Gasto de consumo final de los hogares</c:v>
                </c:pt>
              </c:strCache>
            </c:strRef>
          </c:tx>
          <c:spPr>
            <a:solidFill>
              <a:srgbClr val="BFBFBF"/>
            </a:solidFill>
            <a:ln>
              <a:solidFill>
                <a:srgbClr val="595959"/>
              </a:solidFill>
            </a:ln>
            <a:effectLst/>
          </c:spPr>
          <c:invertIfNegative val="0"/>
          <c:dLbls>
            <c:numFmt formatCode="0%;0.0%" sourceLinked="0"/>
            <c:spPr>
              <a:noFill/>
              <a:ln>
                <a:noFill/>
              </a:ln>
              <a:effectLst/>
            </c:spPr>
            <c:txPr>
              <a:bodyPr rot="0" spcFirstLastPara="1" vertOverflow="ellipsis" vert="horz" wrap="square" anchor="ctr" anchorCtr="1"/>
              <a:lstStyle/>
              <a:p>
                <a:pPr>
                  <a:defRPr sz="1100" b="0" i="0" u="none" strike="noStrike" kern="1200" baseline="0">
                    <a:solidFill>
                      <a:srgbClr val="6E6E7C"/>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'2.1.9_GCFT HOG SEG PRODUCT'!$E$188:$E$199</c:f>
              <c:strCache>
                <c:ptCount val="12"/>
                <c:pt idx="0">
                  <c:v>Superior de cuarto nivel</c:v>
                </c:pt>
                <c:pt idx="1">
                  <c:v>Superior de ciclo corto</c:v>
                </c:pt>
                <c:pt idx="2">
                  <c:v>Otros tipos de enseñanza</c:v>
                </c:pt>
                <c:pt idx="3">
                  <c:v>Desarrollo infantil</c:v>
                </c:pt>
                <c:pt idx="4">
                  <c:v>Preprimaria preparatoria</c:v>
                </c:pt>
                <c:pt idx="5">
                  <c:v>Preprimaria inicial</c:v>
                </c:pt>
                <c:pt idx="6">
                  <c:v>Regulación y administración</c:v>
                </c:pt>
                <c:pt idx="7">
                  <c:v>Primaria elemental</c:v>
                </c:pt>
                <c:pt idx="8">
                  <c:v>Primaria media</c:v>
                </c:pt>
                <c:pt idx="9">
                  <c:v>Secundaria baja</c:v>
                </c:pt>
                <c:pt idx="10">
                  <c:v>Secundaria alta</c:v>
                </c:pt>
                <c:pt idx="11">
                  <c:v>Superior de tercer nivel</c:v>
                </c:pt>
              </c:strCache>
            </c:strRef>
          </c:cat>
          <c:val>
            <c:numRef>
              <c:f>'2.1.9_GCFT HOG SEG PRODUCT'!$G$188:$G$199</c:f>
              <c:numCache>
                <c:formatCode>0.0%</c:formatCode>
                <c:ptCount val="12"/>
                <c:pt idx="0">
                  <c:v>-5.9968557919898899E-2</c:v>
                </c:pt>
                <c:pt idx="1">
                  <c:v>-5.4672329836251865E-2</c:v>
                </c:pt>
                <c:pt idx="2">
                  <c:v>-8.0691960229637386E-2</c:v>
                </c:pt>
                <c:pt idx="3">
                  <c:v>-1.4171992007787444E-2</c:v>
                </c:pt>
                <c:pt idx="4">
                  <c:v>-2.2236498682488528E-2</c:v>
                </c:pt>
                <c:pt idx="5">
                  <c:v>-2.877696717182671E-2</c:v>
                </c:pt>
                <c:pt idx="6">
                  <c:v>-1.1981284811083744E-3</c:v>
                </c:pt>
                <c:pt idx="7">
                  <c:v>-8.9655258654680686E-2</c:v>
                </c:pt>
                <c:pt idx="8">
                  <c:v>-8.8170298371506584E-2</c:v>
                </c:pt>
                <c:pt idx="9">
                  <c:v>-7.9638419986627546E-2</c:v>
                </c:pt>
                <c:pt idx="10">
                  <c:v>-7.5667714345224346E-2</c:v>
                </c:pt>
                <c:pt idx="11">
                  <c:v>-0.40515187431296162</c:v>
                </c:pt>
              </c:numCache>
            </c:numRef>
          </c:val>
          <c:extLst xmlns:c16r2="http://schemas.microsoft.com/office/drawing/2015/06/chart">
            <c:ext xmlns:c16="http://schemas.microsoft.com/office/drawing/2014/chart" uri="{C3380CC4-5D6E-409C-BE32-E72D297353CC}">
              <c16:uniqueId val="{00000000-6233-4D54-B719-DB721805A456}"/>
            </c:ext>
          </c:extLst>
        </c:ser>
        <c:ser>
          <c:idx val="0"/>
          <c:order val="1"/>
          <c:tx>
            <c:strRef>
              <c:f>'2.1.9_GCFT HOG SEG PRODUCT'!$F$186</c:f>
              <c:strCache>
                <c:ptCount val="1"/>
                <c:pt idx="0">
                  <c:v>Gasto de consumo final del gobierno</c:v>
                </c:pt>
              </c:strCache>
            </c:strRef>
          </c:tx>
          <c:spPr>
            <a:solidFill>
              <a:srgbClr val="FFC1CD"/>
            </a:solidFill>
            <a:ln>
              <a:solidFill>
                <a:srgbClr val="E1748D"/>
              </a:solidFill>
            </a:ln>
            <a:effectLst/>
          </c:spPr>
          <c:invertIfNegative val="0"/>
          <c:dLbls>
            <c:dLbl>
              <c:idx val="0"/>
              <c:numFmt formatCode="0.0%" sourceLinked="0"/>
              <c:spPr>
                <a:noFill/>
                <a:ln>
                  <a:noFill/>
                </a:ln>
                <a:effectLst/>
              </c:spPr>
              <c:txPr>
                <a:bodyPr rot="0" spcFirstLastPara="1" vertOverflow="ellipsis" vert="horz" wrap="square" anchor="ctr" anchorCtr="1"/>
                <a:lstStyle/>
                <a:p>
                  <a:pPr>
                    <a:defRPr sz="1100" b="0" i="0" u="none" strike="noStrike" kern="1200" baseline="0">
                      <a:solidFill>
                        <a:srgbClr val="6E6E7C"/>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dLbl>
            <c:spPr>
              <a:noFill/>
              <a:ln>
                <a:noFill/>
              </a:ln>
              <a:effectLst/>
            </c:spPr>
            <c:txPr>
              <a:bodyPr rot="0" spcFirstLastPara="1" vertOverflow="ellipsis" vert="horz" wrap="square" anchor="ctr" anchorCtr="1"/>
              <a:lstStyle/>
              <a:p>
                <a:pPr>
                  <a:defRPr sz="1100" b="0" i="0" u="none" strike="noStrike" kern="1200" baseline="0">
                    <a:solidFill>
                      <a:srgbClr val="6E6E7C"/>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'2.1.9_GCFT HOG SEG PRODUCT'!$E$188:$E$199</c:f>
              <c:strCache>
                <c:ptCount val="12"/>
                <c:pt idx="0">
                  <c:v>Superior de cuarto nivel</c:v>
                </c:pt>
                <c:pt idx="1">
                  <c:v>Superior de ciclo corto</c:v>
                </c:pt>
                <c:pt idx="2">
                  <c:v>Otros tipos de enseñanza</c:v>
                </c:pt>
                <c:pt idx="3">
                  <c:v>Desarrollo infantil</c:v>
                </c:pt>
                <c:pt idx="4">
                  <c:v>Preprimaria preparatoria</c:v>
                </c:pt>
                <c:pt idx="5">
                  <c:v>Preprimaria inicial</c:v>
                </c:pt>
                <c:pt idx="6">
                  <c:v>Regulación y administración</c:v>
                </c:pt>
                <c:pt idx="7">
                  <c:v>Primaria elemental</c:v>
                </c:pt>
                <c:pt idx="8">
                  <c:v>Primaria media</c:v>
                </c:pt>
                <c:pt idx="9">
                  <c:v>Secundaria baja</c:v>
                </c:pt>
                <c:pt idx="10">
                  <c:v>Secundaria alta</c:v>
                </c:pt>
                <c:pt idx="11">
                  <c:v>Superior de tercer nivel</c:v>
                </c:pt>
              </c:strCache>
            </c:strRef>
          </c:cat>
          <c:val>
            <c:numRef>
              <c:f>'2.1.9_GCFT HOG SEG PRODUCT'!$F$188:$F$199</c:f>
              <c:numCache>
                <c:formatCode>0.0%</c:formatCode>
                <c:ptCount val="12"/>
                <c:pt idx="0">
                  <c:v>8.6495620106202245E-4</c:v>
                </c:pt>
                <c:pt idx="1">
                  <c:v>1.3275788676239445E-2</c:v>
                </c:pt>
                <c:pt idx="2">
                  <c:v>1.3148105632243196E-2</c:v>
                </c:pt>
                <c:pt idx="3">
                  <c:v>3.1922384948747135E-2</c:v>
                </c:pt>
                <c:pt idx="4">
                  <c:v>4.3521851562473041E-2</c:v>
                </c:pt>
                <c:pt idx="5">
                  <c:v>5.0783342579696855E-2</c:v>
                </c:pt>
                <c:pt idx="6">
                  <c:v>4.658908653033203E-2</c:v>
                </c:pt>
                <c:pt idx="7">
                  <c:v>0.14043409393046774</c:v>
                </c:pt>
                <c:pt idx="8">
                  <c:v>0.14298694283555013</c:v>
                </c:pt>
                <c:pt idx="9">
                  <c:v>0.15831885480692151</c:v>
                </c:pt>
                <c:pt idx="10">
                  <c:v>0.1366141582835339</c:v>
                </c:pt>
                <c:pt idx="11">
                  <c:v>0.22154043401273299</c:v>
                </c:pt>
              </c:numCache>
            </c:numRef>
          </c:val>
          <c:extLst xmlns:c16r2="http://schemas.microsoft.com/office/drawing/2015/06/chart">
            <c:ext xmlns:c16="http://schemas.microsoft.com/office/drawing/2014/chart" uri="{C3380CC4-5D6E-409C-BE32-E72D297353CC}">
              <c16:uniqueId val="{00000002-6233-4D54-B719-DB721805A456}"/>
            </c:ext>
          </c:extLst>
        </c:ser>
        <c:dLbls>
          <c:showLegendKey val="0"/>
          <c:showVal val="0"/>
          <c:showCatName val="0"/>
          <c:showSerName val="0"/>
          <c:showPercent val="0"/>
          <c:showBubbleSize val="0"/>
        </c:dLbls>
        <c:gapWidth val="40"/>
        <c:overlap val="100"/>
        <c:axId val="1980843440"/>
        <c:axId val="1980845072"/>
      </c:barChart>
      <c:catAx>
        <c:axId val="1980843440"/>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rgbClr val="6E6E7C"/>
                </a:solidFill>
                <a:latin typeface="Century Gothic" panose="020B0502020202020204" pitchFamily="34" charset="0"/>
                <a:ea typeface="+mn-ea"/>
                <a:cs typeface="+mn-cs"/>
              </a:defRPr>
            </a:pPr>
            <a:endParaRPr lang="es-EC"/>
          </a:p>
        </c:txPr>
        <c:crossAx val="1980845072"/>
        <c:crosses val="autoZero"/>
        <c:auto val="1"/>
        <c:lblAlgn val="ctr"/>
        <c:lblOffset val="100"/>
        <c:noMultiLvlLbl val="0"/>
      </c:catAx>
      <c:valAx>
        <c:axId val="1980845072"/>
        <c:scaling>
          <c:orientation val="minMax"/>
        </c:scaling>
        <c:delete val="0"/>
        <c:axPos val="t"/>
        <c:numFmt formatCode="0.0%" sourceLinked="1"/>
        <c:majorTickMark val="none"/>
        <c:minorTickMark val="none"/>
        <c:tickLblPos val="none"/>
        <c:spPr>
          <a:noFill/>
          <a:ln>
            <a:noFill/>
          </a:ln>
          <a:effectLst/>
        </c:spPr>
        <c:txPr>
          <a:bodyPr rot="-60000000" spcFirstLastPara="1" vertOverflow="ellipsis" vert="horz" wrap="square" anchor="ctr" anchorCtr="1"/>
          <a:lstStyle/>
          <a:p>
            <a:pPr>
              <a:defRPr sz="1100" b="0" i="0" u="none" strike="noStrike" kern="1200" baseline="0">
                <a:solidFill>
                  <a:srgbClr val="6E6E7C"/>
                </a:solidFill>
                <a:latin typeface="Century Gothic" panose="020B0502020202020204" pitchFamily="34" charset="0"/>
                <a:ea typeface="+mn-ea"/>
                <a:cs typeface="+mn-cs"/>
              </a:defRPr>
            </a:pPr>
            <a:endParaRPr lang="es-EC"/>
          </a:p>
        </c:txPr>
        <c:crossAx val="198084344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100" b="0" i="0" u="none" strike="noStrike" kern="1200" baseline="0">
              <a:solidFill>
                <a:srgbClr val="6E6E7C"/>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9525" cap="flat" cmpd="sng" algn="ctr">
      <a:solidFill>
        <a:schemeClr val="bg1"/>
      </a:solidFill>
      <a:round/>
    </a:ln>
    <a:effectLst/>
  </c:spPr>
  <c:txPr>
    <a:bodyPr/>
    <a:lstStyle/>
    <a:p>
      <a:pPr>
        <a:defRPr sz="1100">
          <a:solidFill>
            <a:srgbClr val="6E6E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554670722977831E-2"/>
          <c:y val="5.2774890587226495E-2"/>
          <c:w val="0.87615336435218338"/>
          <c:h val="0.69980196596778987"/>
        </c:manualLayout>
      </c:layout>
      <c:bar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408C-4C48-889D-44F6B32DF5EB}"/>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ser>
          <c:idx val="1"/>
          <c:order val="1"/>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1-408C-4C48-889D-44F6B32DF5EB}"/>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dLbls>
          <c:showLegendKey val="0"/>
          <c:showVal val="0"/>
          <c:showCatName val="0"/>
          <c:showSerName val="0"/>
          <c:showPercent val="0"/>
          <c:showBubbleSize val="0"/>
        </c:dLbls>
        <c:gapWidth val="150"/>
        <c:overlap val="100"/>
        <c:axId val="1980846160"/>
        <c:axId val="1980846704"/>
      </c:barChart>
      <c:catAx>
        <c:axId val="1980846160"/>
        <c:scaling>
          <c:orientation val="minMax"/>
        </c:scaling>
        <c:delete val="0"/>
        <c:axPos val="b"/>
        <c:numFmt formatCode="General" sourceLinked="1"/>
        <c:majorTickMark val="out"/>
        <c:minorTickMark val="none"/>
        <c:tickLblPos val="nextTo"/>
        <c:crossAx val="1980846704"/>
        <c:crosses val="autoZero"/>
        <c:auto val="1"/>
        <c:lblAlgn val="ctr"/>
        <c:lblOffset val="100"/>
        <c:noMultiLvlLbl val="0"/>
      </c:catAx>
      <c:valAx>
        <c:axId val="1980846704"/>
        <c:scaling>
          <c:orientation val="minMax"/>
        </c:scaling>
        <c:delete val="0"/>
        <c:axPos val="l"/>
        <c:numFmt formatCode="General" sourceLinked="1"/>
        <c:majorTickMark val="out"/>
        <c:minorTickMark val="none"/>
        <c:tickLblPos val="nextTo"/>
        <c:crossAx val="1980846160"/>
        <c:crosses val="autoZero"/>
        <c:crossBetween val="between"/>
      </c:valAx>
    </c:plotArea>
    <c:legend>
      <c:legendPos val="r"/>
      <c:layout>
        <c:manualLayout>
          <c:xMode val="edge"/>
          <c:yMode val="edge"/>
          <c:x val="7.4450459317585316E-2"/>
          <c:y val="0.82719730685838189"/>
          <c:w val="0.88388287401574794"/>
          <c:h val="0.15843927117805925"/>
        </c:manualLayout>
      </c:layout>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454654076184998"/>
          <c:y val="8.8188960387134974E-2"/>
          <c:w val="0.27896072259567811"/>
          <c:h val="0.76413061453032638"/>
        </c:manualLayout>
      </c:layout>
      <c:pieChart>
        <c:varyColors val="1"/>
        <c:ser>
          <c:idx val="0"/>
          <c:order val="0"/>
          <c:dLbls>
            <c:numFmt formatCode="0.00%" sourceLinked="0"/>
            <c:spPr>
              <a:noFill/>
              <a:ln>
                <a:noFill/>
              </a:ln>
              <a:effectLst/>
            </c:spPr>
            <c:showLegendKey val="0"/>
            <c:showVal val="0"/>
            <c:showCatName val="0"/>
            <c:showSerName val="0"/>
            <c:showPercent val="1"/>
            <c:showBubbleSize val="0"/>
            <c:showLeaderLines val="1"/>
            <c:extLst xmlns:c16r2="http://schemas.microsoft.com/office/drawing/2015/06/chart">
              <c:ext xmlns:c15="http://schemas.microsoft.com/office/drawing/2012/chart" uri="{CE6537A1-D6FC-4f65-9D91-7224C49458BB}"/>
            </c:extLst>
          </c:dLbls>
          <c:val>
            <c:numRef>
              <c:f>'14GCFHE-GCFHT'!#¡REF!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B193-4785-8EA7-A56B3A535FF0}"/>
            </c:ext>
            <c:ext xmlns:c15="http://schemas.microsoft.com/office/drawing/2012/chart" uri="{02D57815-91ED-43cb-92C2-25804820EDAC}">
              <c15:filteredCategoryTitle>
                <c15:cat>
                  <c:multiLvlStrRef>
                    <c:extLst xmlns:c16r2="http://schemas.microsoft.com/office/drawing/2015/06/chart" xmlns:c16="http://schemas.microsoft.com/office/drawing/2014/chart">
                      <c:ext uri="{02D57815-91ED-43cb-92C2-25804820EDAC}">
                        <c15:formulaRef>
                          <c15:sqref>'14GCFHE-GCFHT'!#¡REF!</c15:sqref>
                        </c15:formulaRef>
                      </c:ext>
                    </c:extLst>
                  </c:multiLvlStrRef>
                </c15:cat>
              </c15:filteredCategoryTitle>
            </c:ext>
          </c:extLst>
        </c:ser>
        <c:dLbls>
          <c:showLegendKey val="0"/>
          <c:showVal val="0"/>
          <c:showCatName val="0"/>
          <c:showSerName val="0"/>
          <c:showPercent val="1"/>
          <c:showBubbleSize val="0"/>
          <c:showLeaderLines val="1"/>
        </c:dLbls>
        <c:firstSliceAng val="0"/>
      </c:pieChart>
    </c:plotArea>
    <c:legend>
      <c:legendPos val="t"/>
      <c:layout>
        <c:manualLayout>
          <c:xMode val="edge"/>
          <c:yMode val="edge"/>
          <c:x val="0.12157189052503367"/>
          <c:y val="0.86586052233046884"/>
          <c:w val="0.77535125259405646"/>
          <c:h val="8.3283408667598924E-2"/>
        </c:manualLayout>
      </c:layout>
      <c:overlay val="0"/>
    </c:legend>
    <c:plotVisOnly val="1"/>
    <c:dispBlanksAs val="zero"/>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271541129880122E-3"/>
          <c:y val="1.6755654845540272E-2"/>
          <c:w val="0.99837284588701203"/>
          <c:h val="0.80556917816652085"/>
        </c:manualLayout>
      </c:layout>
      <c:barChart>
        <c:barDir val="col"/>
        <c:grouping val="clustered"/>
        <c:varyColors val="0"/>
        <c:ser>
          <c:idx val="0"/>
          <c:order val="0"/>
          <c:tx>
            <c:strRef>
              <c:f>'2.1.10_CFEHE-GCFHE'!$B$11</c:f>
              <c:strCache>
                <c:ptCount val="1"/>
                <c:pt idx="0">
                  <c:v>Relación del consumo final efectivo de los hogares en enseñanza respecto al gasto de consumo final de los hogares en enseñanza</c:v>
                </c:pt>
              </c:strCache>
            </c:strRef>
          </c:tx>
          <c:spPr>
            <a:solidFill>
              <a:srgbClr val="FFC1CD"/>
            </a:solidFill>
            <a:ln>
              <a:solidFill>
                <a:srgbClr val="D64265"/>
              </a:solidFill>
            </a:ln>
          </c:spPr>
          <c:invertIfNegative val="0"/>
          <c:dLbls>
            <c:spPr>
              <a:noFill/>
              <a:ln>
                <a:noFill/>
              </a:ln>
              <a:effectLst/>
            </c:sp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numRef>
              <c:f>'2.1.10_CFEHE-GCFHE'!$C$8:$T$8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'2.1.10_CFEHE-GCFHE'!$C$11:$T$11</c:f>
              <c:numCache>
                <c:formatCode>_(* #,##0.00_);_(* \(#,##0.00\);_(* "-"??_);_(@_)</c:formatCode>
                <c:ptCount val="18"/>
                <c:pt idx="0">
                  <c:v>1.0900000000000001</c:v>
                </c:pt>
                <c:pt idx="1">
                  <c:v>1.24</c:v>
                </c:pt>
                <c:pt idx="2">
                  <c:v>1.29</c:v>
                </c:pt>
                <c:pt idx="3">
                  <c:v>1.23</c:v>
                </c:pt>
                <c:pt idx="4">
                  <c:v>1.35</c:v>
                </c:pt>
                <c:pt idx="5">
                  <c:v>1.38</c:v>
                </c:pt>
                <c:pt idx="6">
                  <c:v>1.47</c:v>
                </c:pt>
                <c:pt idx="7">
                  <c:v>1.31</c:v>
                </c:pt>
                <c:pt idx="8">
                  <c:v>1.33</c:v>
                </c:pt>
                <c:pt idx="9">
                  <c:v>1.32</c:v>
                </c:pt>
                <c:pt idx="10">
                  <c:v>1.39</c:v>
                </c:pt>
                <c:pt idx="11">
                  <c:v>1.34</c:v>
                </c:pt>
                <c:pt idx="12">
                  <c:v>1.35</c:v>
                </c:pt>
                <c:pt idx="13">
                  <c:v>1.55</c:v>
                </c:pt>
                <c:pt idx="14">
                  <c:v>1.33</c:v>
                </c:pt>
                <c:pt idx="15">
                  <c:v>1.3</c:v>
                </c:pt>
                <c:pt idx="16">
                  <c:v>1.38</c:v>
                </c:pt>
                <c:pt idx="17">
                  <c:v>1.37</c:v>
                </c:pt>
              </c:numCache>
            </c:numRef>
          </c:val>
          <c:extLst xmlns:c16r2="http://schemas.microsoft.com/office/drawing/2015/06/chart">
            <c:ext xmlns:c16="http://schemas.microsoft.com/office/drawing/2014/chart" uri="{C3380CC4-5D6E-409C-BE32-E72D297353CC}">
              <c16:uniqueId val="{00000000-4533-4099-8D72-11E693B45948}"/>
            </c:ext>
          </c:extLst>
        </c:ser>
        <c:dLbls>
          <c:dLblPos val="outEnd"/>
          <c:showLegendKey val="0"/>
          <c:showVal val="1"/>
          <c:showCatName val="0"/>
          <c:showSerName val="0"/>
          <c:showPercent val="0"/>
          <c:showBubbleSize val="0"/>
        </c:dLbls>
        <c:gapWidth val="150"/>
        <c:axId val="1980847248"/>
        <c:axId val="1980847792"/>
      </c:barChart>
      <c:catAx>
        <c:axId val="1980847248"/>
        <c:scaling>
          <c:orientation val="minMax"/>
        </c:scaling>
        <c:delete val="0"/>
        <c:axPos val="b"/>
        <c:numFmt formatCode="General" sourceLinked="1"/>
        <c:majorTickMark val="out"/>
        <c:minorTickMark val="none"/>
        <c:tickLblPos val="nextTo"/>
        <c:crossAx val="1980847792"/>
        <c:crosses val="autoZero"/>
        <c:auto val="1"/>
        <c:lblAlgn val="ctr"/>
        <c:lblOffset val="100"/>
        <c:noMultiLvlLbl val="0"/>
      </c:catAx>
      <c:valAx>
        <c:axId val="1980847792"/>
        <c:scaling>
          <c:orientation val="minMax"/>
          <c:min val="0"/>
        </c:scaling>
        <c:delete val="1"/>
        <c:axPos val="l"/>
        <c:numFmt formatCode="_(* #,##0.00_);_(* \(#,##0.00\);_(* &quot;-&quot;??_);_(@_)" sourceLinked="1"/>
        <c:majorTickMark val="out"/>
        <c:minorTickMark val="none"/>
        <c:tickLblPos val="nextTo"/>
        <c:crossAx val="1980847248"/>
        <c:crosses val="autoZero"/>
        <c:crossBetween val="between"/>
      </c:valAx>
    </c:plotArea>
    <c:legend>
      <c:legendPos val="r"/>
      <c:layout>
        <c:manualLayout>
          <c:xMode val="edge"/>
          <c:yMode val="edge"/>
          <c:x val="0.25067803810935246"/>
          <c:y val="0.89725591847360764"/>
          <c:w val="0.50348929799125453"/>
          <c:h val="7.6266613032531044E-2"/>
        </c:manualLayout>
      </c:layout>
      <c:overlay val="0"/>
    </c:legend>
    <c:plotVisOnly val="1"/>
    <c:dispBlanksAs val="gap"/>
    <c:showDLblsOverMax val="0"/>
  </c:chart>
  <c:spPr>
    <a:ln>
      <a:noFill/>
    </a:ln>
  </c:spPr>
  <c:txPr>
    <a:bodyPr/>
    <a:lstStyle/>
    <a:p>
      <a:pPr>
        <a:defRPr sz="1100">
          <a:solidFill>
            <a:srgbClr val="5A5A72"/>
          </a:solidFill>
          <a:latin typeface="Century Gothic" panose="020B0502020202020204" pitchFamily="34" charset="0"/>
        </a:defRPr>
      </a:pPr>
      <a:endParaRPr lang="es-EC"/>
    </a:p>
  </c:txPr>
  <c:printSettings>
    <c:headerFooter/>
    <c:pageMargins b="0.75000000000000011" l="0.70000000000000007" r="0.70000000000000007" t="0.75000000000000011" header="0.30000000000000004" footer="0.30000000000000004"/>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2888956010128363E-2"/>
          <c:y val="1.735919799840276E-2"/>
          <c:w val="0.96765861443245516"/>
          <c:h val="0.85773997011150727"/>
        </c:manualLayout>
      </c:layout>
      <c:barChart>
        <c:barDir val="col"/>
        <c:grouping val="clustered"/>
        <c:varyColors val="0"/>
        <c:ser>
          <c:idx val="1"/>
          <c:order val="0"/>
          <c:tx>
            <c:strRef>
              <c:f>'3.1.1_PROD_A POR SECTOR'!$B$23</c:f>
              <c:strCache>
                <c:ptCount val="1"/>
                <c:pt idx="0">
                  <c:v>Producción pública por alumno (dólares corrientes)</c:v>
                </c:pt>
              </c:strCache>
            </c:strRef>
          </c:tx>
          <c:spPr>
            <a:solidFill>
              <a:srgbClr val="FFC1CD"/>
            </a:solidFill>
            <a:ln>
              <a:solidFill>
                <a:srgbClr val="D6426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5A5A72"/>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'3.1.1_PROD_A POR SECTOR'!$C$22:$T$22</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'3.1.1_PROD_A POR SECTOR'!$C$23:$T$23</c:f>
              <c:numCache>
                <c:formatCode>#,##0</c:formatCode>
                <c:ptCount val="18"/>
                <c:pt idx="0">
                  <c:v>616</c:v>
                </c:pt>
                <c:pt idx="1">
                  <c:v>748</c:v>
                </c:pt>
                <c:pt idx="2">
                  <c:v>745</c:v>
                </c:pt>
                <c:pt idx="3">
                  <c:v>782</c:v>
                </c:pt>
                <c:pt idx="4">
                  <c:v>879</c:v>
                </c:pt>
                <c:pt idx="5">
                  <c:v>926</c:v>
                </c:pt>
                <c:pt idx="6">
                  <c:v>1021</c:v>
                </c:pt>
                <c:pt idx="7">
                  <c:v>968</c:v>
                </c:pt>
                <c:pt idx="8">
                  <c:v>974</c:v>
                </c:pt>
                <c:pt idx="9">
                  <c:v>976</c:v>
                </c:pt>
                <c:pt idx="10">
                  <c:v>1084</c:v>
                </c:pt>
                <c:pt idx="11">
                  <c:v>1097</c:v>
                </c:pt>
                <c:pt idx="12">
                  <c:v>1127</c:v>
                </c:pt>
                <c:pt idx="13">
                  <c:v>1014</c:v>
                </c:pt>
                <c:pt idx="14">
                  <c:v>951</c:v>
                </c:pt>
                <c:pt idx="15">
                  <c:v>1016</c:v>
                </c:pt>
                <c:pt idx="16">
                  <c:v>1150</c:v>
                </c:pt>
                <c:pt idx="17">
                  <c:v>1194</c:v>
                </c:pt>
              </c:numCache>
            </c:numRef>
          </c:val>
          <c:extLst xmlns:c16r2="http://schemas.microsoft.com/office/drawing/2015/06/chart">
            <c:ext xmlns:c16="http://schemas.microsoft.com/office/drawing/2014/chart" uri="{C3380CC4-5D6E-409C-BE32-E72D297353CC}">
              <c16:uniqueId val="{00000000-7023-41B1-B912-4EC63373B5B0}"/>
            </c:ext>
          </c:extLst>
        </c:ser>
        <c:ser>
          <c:idx val="0"/>
          <c:order val="1"/>
          <c:tx>
            <c:strRef>
              <c:f>'3.1.1_PROD_A POR SECTOR'!$B$24</c:f>
              <c:strCache>
                <c:ptCount val="1"/>
                <c:pt idx="0">
                  <c:v>Producción privada por alumno (dólares corrientes)</c:v>
                </c:pt>
              </c:strCache>
            </c:strRef>
          </c:tx>
          <c:spPr>
            <a:solidFill>
              <a:srgbClr val="BFBFBF"/>
            </a:solidFill>
            <a:ln>
              <a:solidFill>
                <a:srgbClr val="6E6E7C"/>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5A5A72"/>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'3.1.1_PROD_A POR SECTOR'!$C$22:$T$22</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'3.1.1_PROD_A POR SECTOR'!$C$24:$T$24</c:f>
              <c:numCache>
                <c:formatCode>#,##0</c:formatCode>
                <c:ptCount val="18"/>
                <c:pt idx="0">
                  <c:v>920</c:v>
                </c:pt>
                <c:pt idx="1">
                  <c:v>988</c:v>
                </c:pt>
                <c:pt idx="2">
                  <c:v>940</c:v>
                </c:pt>
                <c:pt idx="3">
                  <c:v>1072</c:v>
                </c:pt>
                <c:pt idx="4">
                  <c:v>1118</c:v>
                </c:pt>
                <c:pt idx="5">
                  <c:v>1180</c:v>
                </c:pt>
                <c:pt idx="6">
                  <c:v>1268</c:v>
                </c:pt>
                <c:pt idx="7">
                  <c:v>1364</c:v>
                </c:pt>
                <c:pt idx="8">
                  <c:v>1474</c:v>
                </c:pt>
                <c:pt idx="9">
                  <c:v>1556</c:v>
                </c:pt>
                <c:pt idx="10">
                  <c:v>1657</c:v>
                </c:pt>
                <c:pt idx="11">
                  <c:v>1724</c:v>
                </c:pt>
                <c:pt idx="12">
                  <c:v>1655</c:v>
                </c:pt>
                <c:pt idx="13">
                  <c:v>1778</c:v>
                </c:pt>
                <c:pt idx="14">
                  <c:v>1980</c:v>
                </c:pt>
                <c:pt idx="15">
                  <c:v>1848</c:v>
                </c:pt>
                <c:pt idx="16">
                  <c:v>1856</c:v>
                </c:pt>
                <c:pt idx="17">
                  <c:v>1859</c:v>
                </c:pt>
              </c:numCache>
            </c:numRef>
          </c:val>
          <c:extLst xmlns:c16r2="http://schemas.microsoft.com/office/drawing/2015/06/chart">
            <c:ext xmlns:c16="http://schemas.microsoft.com/office/drawing/2014/chart" uri="{C3380CC4-5D6E-409C-BE32-E72D297353CC}">
              <c16:uniqueId val="{00000001-7023-41B1-B912-4EC63373B5B0}"/>
            </c:ext>
          </c:extLst>
        </c:ser>
        <c:dLbls>
          <c:showLegendKey val="0"/>
          <c:showVal val="1"/>
          <c:showCatName val="0"/>
          <c:showSerName val="0"/>
          <c:showPercent val="0"/>
          <c:showBubbleSize val="0"/>
        </c:dLbls>
        <c:gapWidth val="60"/>
        <c:axId val="1980848336"/>
        <c:axId val="1980848880"/>
      </c:barChart>
      <c:lineChart>
        <c:grouping val="standard"/>
        <c:varyColors val="0"/>
        <c:ser>
          <c:idx val="2"/>
          <c:order val="2"/>
          <c:tx>
            <c:strRef>
              <c:f>'3.1.1_PROD_A POR SECTOR'!$B$25</c:f>
              <c:strCache>
                <c:ptCount val="1"/>
                <c:pt idx="0">
                  <c:v>Relación privado/público</c:v>
                </c:pt>
              </c:strCache>
            </c:strRef>
          </c:tx>
          <c:spPr>
            <a:ln w="22225">
              <a:solidFill>
                <a:srgbClr val="FFC000"/>
              </a:solidFill>
              <a:prstDash val="sysDash"/>
            </a:ln>
          </c:spPr>
          <c:marker>
            <c:symbol val="diamond"/>
            <c:size val="8"/>
            <c:spPr>
              <a:solidFill>
                <a:schemeClr val="accent6">
                  <a:lumMod val="40000"/>
                  <a:lumOff val="60000"/>
                </a:schemeClr>
              </a:solidFill>
              <a:ln>
                <a:solidFill>
                  <a:srgbClr val="FFC000"/>
                </a:solidFill>
              </a:ln>
            </c:spPr>
          </c:marker>
          <c:dLbls>
            <c:spPr>
              <a:noFill/>
              <a:ln>
                <a:noFill/>
              </a:ln>
              <a:effectLst/>
            </c:spPr>
            <c:txPr>
              <a:bodyPr/>
              <a:lstStyle/>
              <a:p>
                <a:pPr>
                  <a:defRPr sz="1100">
                    <a:solidFill>
                      <a:srgbClr val="5A5A72"/>
                    </a:solidFill>
                    <a:latin typeface="Century Gothic" panose="020B0502020202020204" pitchFamily="34" charset="0"/>
                  </a:defRPr>
                </a:pPr>
                <a:endParaRPr lang="es-EC"/>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'3.1.1_PROD_A POR SECTOR'!$C$22:$T$22</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'3.1.1_PROD_A POR SECTOR'!$C$25:$T$25</c:f>
              <c:numCache>
                <c:formatCode>#,##0.0</c:formatCode>
                <c:ptCount val="18"/>
                <c:pt idx="0">
                  <c:v>1.4935064935064934</c:v>
                </c:pt>
                <c:pt idx="1">
                  <c:v>1.320855614973262</c:v>
                </c:pt>
                <c:pt idx="2">
                  <c:v>1.261744966442953</c:v>
                </c:pt>
                <c:pt idx="3">
                  <c:v>1.370843989769821</c:v>
                </c:pt>
                <c:pt idx="4">
                  <c:v>1.2718998862343571</c:v>
                </c:pt>
                <c:pt idx="5">
                  <c:v>1.2742980561555075</c:v>
                </c:pt>
                <c:pt idx="6">
                  <c:v>1.2419196865817825</c:v>
                </c:pt>
                <c:pt idx="7">
                  <c:v>1.4090909090909092</c:v>
                </c:pt>
                <c:pt idx="8">
                  <c:v>1.5133470225872689</c:v>
                </c:pt>
                <c:pt idx="9">
                  <c:v>1.5942622950819672</c:v>
                </c:pt>
                <c:pt idx="10">
                  <c:v>1.5285977859778597</c:v>
                </c:pt>
                <c:pt idx="11">
                  <c:v>1.5715587967183227</c:v>
                </c:pt>
                <c:pt idx="12">
                  <c:v>1.4685004436557232</c:v>
                </c:pt>
                <c:pt idx="13">
                  <c:v>1.7534516765285997</c:v>
                </c:pt>
                <c:pt idx="14">
                  <c:v>2.0820189274447949</c:v>
                </c:pt>
                <c:pt idx="15">
                  <c:v>1.8188976377952757</c:v>
                </c:pt>
                <c:pt idx="16">
                  <c:v>1.6139130434782609</c:v>
                </c:pt>
                <c:pt idx="17">
                  <c:v>1.5569514237855946</c:v>
                </c:pt>
              </c:numCache>
            </c:numRef>
          </c:val>
          <c:smooth val="0"/>
          <c:extLst xmlns:c16r2="http://schemas.microsoft.com/office/drawing/2015/06/chart">
            <c:ext xmlns:c16="http://schemas.microsoft.com/office/drawing/2014/chart" uri="{C3380CC4-5D6E-409C-BE32-E72D297353CC}">
              <c16:uniqueId val="{00000002-7023-41B1-B912-4EC63373B5B0}"/>
            </c:ext>
          </c:extLst>
        </c:ser>
        <c:dLbls>
          <c:showLegendKey val="0"/>
          <c:showVal val="0"/>
          <c:showCatName val="0"/>
          <c:showSerName val="0"/>
          <c:showPercent val="0"/>
          <c:showBubbleSize val="0"/>
        </c:dLbls>
        <c:marker val="1"/>
        <c:smooth val="0"/>
        <c:axId val="1981755296"/>
        <c:axId val="1981752576"/>
      </c:lineChart>
      <c:catAx>
        <c:axId val="1980848336"/>
        <c:scaling>
          <c:orientation val="minMax"/>
        </c:scaling>
        <c:delete val="0"/>
        <c:axPos val="b"/>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1100" b="0" i="0" u="none" strike="noStrike" kern="1200" baseline="0">
                <a:solidFill>
                  <a:srgbClr val="5A5A72"/>
                </a:solidFill>
                <a:latin typeface="Century Gothic" panose="020B0502020202020204" pitchFamily="34" charset="0"/>
                <a:ea typeface="+mn-ea"/>
                <a:cs typeface="+mn-cs"/>
              </a:defRPr>
            </a:pPr>
            <a:endParaRPr lang="es-EC"/>
          </a:p>
        </c:txPr>
        <c:crossAx val="1980848880"/>
        <c:crosses val="autoZero"/>
        <c:auto val="1"/>
        <c:lblAlgn val="ctr"/>
        <c:lblOffset val="100"/>
        <c:noMultiLvlLbl val="0"/>
      </c:catAx>
      <c:valAx>
        <c:axId val="1980848880"/>
        <c:scaling>
          <c:orientation val="minMax"/>
          <c:max val="2500"/>
          <c:min val="0"/>
        </c:scaling>
        <c:delete val="0"/>
        <c:axPos val="l"/>
        <c:numFmt formatCode="#,##0" sourceLinked="1"/>
        <c:majorTickMark val="out"/>
        <c:minorTickMark val="none"/>
        <c:tickLblPos val="nextTo"/>
        <c:spPr>
          <a:ln>
            <a:noFill/>
          </a:ln>
        </c:spPr>
        <c:txPr>
          <a:bodyPr/>
          <a:lstStyle/>
          <a:p>
            <a:pPr>
              <a:defRPr sz="500">
                <a:solidFill>
                  <a:schemeClr val="bg1"/>
                </a:solidFill>
              </a:defRPr>
            </a:pPr>
            <a:endParaRPr lang="es-EC"/>
          </a:p>
        </c:txPr>
        <c:crossAx val="1980848336"/>
        <c:crosses val="autoZero"/>
        <c:crossBetween val="between"/>
        <c:majorUnit val="200"/>
        <c:minorUnit val="40"/>
      </c:valAx>
      <c:valAx>
        <c:axId val="1981752576"/>
        <c:scaling>
          <c:orientation val="minMax"/>
          <c:max val="2.5"/>
          <c:min val="-4"/>
        </c:scaling>
        <c:delete val="0"/>
        <c:axPos val="r"/>
        <c:numFmt formatCode="#,##0.0" sourceLinked="1"/>
        <c:majorTickMark val="out"/>
        <c:minorTickMark val="none"/>
        <c:tickLblPos val="nextTo"/>
        <c:spPr>
          <a:ln>
            <a:noFill/>
          </a:ln>
        </c:spPr>
        <c:txPr>
          <a:bodyPr/>
          <a:lstStyle/>
          <a:p>
            <a:pPr>
              <a:defRPr>
                <a:solidFill>
                  <a:schemeClr val="bg1"/>
                </a:solidFill>
              </a:defRPr>
            </a:pPr>
            <a:endParaRPr lang="es-EC"/>
          </a:p>
        </c:txPr>
        <c:crossAx val="1981755296"/>
        <c:crosses val="max"/>
        <c:crossBetween val="between"/>
        <c:majorUnit val="0.1"/>
        <c:minorUnit val="1.0000000000000002E-2"/>
      </c:valAx>
      <c:catAx>
        <c:axId val="1981755296"/>
        <c:scaling>
          <c:orientation val="minMax"/>
        </c:scaling>
        <c:delete val="1"/>
        <c:axPos val="b"/>
        <c:numFmt formatCode="General" sourceLinked="1"/>
        <c:majorTickMark val="out"/>
        <c:minorTickMark val="none"/>
        <c:tickLblPos val="nextTo"/>
        <c:crossAx val="1981752576"/>
        <c:crosses val="autoZero"/>
        <c:auto val="1"/>
        <c:lblAlgn val="ctr"/>
        <c:lblOffset val="100"/>
        <c:noMultiLvlLbl val="0"/>
      </c:catAx>
      <c:spPr>
        <a:noFill/>
        <a:ln>
          <a:noFill/>
        </a:ln>
        <a:effectLst/>
      </c:spPr>
    </c:plotArea>
    <c:legend>
      <c:legendPos val="b"/>
      <c:layout>
        <c:manualLayout>
          <c:xMode val="edge"/>
          <c:yMode val="edge"/>
          <c:x val="3.4424992822614763E-2"/>
          <c:y val="0.93704148784468833"/>
          <c:w val="0.93877918749766154"/>
          <c:h val="4.7477254287392953E-2"/>
        </c:manualLayout>
      </c:layout>
      <c:overlay val="0"/>
      <c:spPr>
        <a:noFill/>
        <a:ln>
          <a:noFill/>
        </a:ln>
        <a:effectLst/>
      </c:spPr>
      <c:txPr>
        <a:bodyPr rot="0" spcFirstLastPara="1" vertOverflow="ellipsis" vert="horz" wrap="square" anchor="ctr" anchorCtr="1"/>
        <a:lstStyle/>
        <a:p>
          <a:pPr>
            <a:defRPr sz="1100" b="0" i="0" u="none" strike="noStrike" kern="1200" baseline="0">
              <a:solidFill>
                <a:srgbClr val="5A5A72"/>
              </a:solidFill>
              <a:latin typeface="Century Gothic" panose="020B0502020202020204" pitchFamily="34" charset="0"/>
              <a:ea typeface="+mn-ea"/>
              <a:cs typeface="+mn-cs"/>
            </a:defRPr>
          </a:pPr>
          <a:endParaRPr lang="es-EC"/>
        </a:p>
      </c:txPr>
    </c:legend>
    <c:plotVisOnly val="1"/>
    <c:dispBlanksAs val="zero"/>
    <c:showDLblsOverMax val="0"/>
  </c:chart>
  <c:spPr>
    <a:solidFill>
      <a:schemeClr val="bg1"/>
    </a:solidFill>
    <a:ln w="9525" cap="flat" cmpd="sng" algn="ctr">
      <a:noFill/>
      <a:round/>
    </a:ln>
    <a:effectLst/>
  </c:spPr>
  <c:txPr>
    <a:bodyPr/>
    <a:lstStyle/>
    <a:p>
      <a:pPr>
        <a:defRPr/>
      </a:pPr>
      <a:endParaRPr lang="es-EC"/>
    </a:p>
  </c:txPr>
  <c:printSettings>
    <c:headerFooter/>
    <c:pageMargins b="0.75" l="0.7" r="0.7" t="0.75" header="0.3" footer="0.3"/>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2656335282651072E-2"/>
          <c:y val="2.3208760683760685E-2"/>
          <c:w val="0.96846738494400619"/>
          <c:h val="0.84734165529333749"/>
        </c:manualLayout>
      </c:layout>
      <c:barChart>
        <c:barDir val="col"/>
        <c:grouping val="clustered"/>
        <c:varyColors val="0"/>
        <c:ser>
          <c:idx val="1"/>
          <c:order val="0"/>
          <c:tx>
            <c:strRef>
              <c:f>'3.1.2_PROD_A PRIM INF'!$B$20</c:f>
              <c:strCache>
                <c:ptCount val="1"/>
                <c:pt idx="0">
                  <c:v>Producción pública por alumno (dólares corrientes)</c:v>
                </c:pt>
              </c:strCache>
            </c:strRef>
          </c:tx>
          <c:spPr>
            <a:solidFill>
              <a:srgbClr val="FFC1CD"/>
            </a:solidFill>
            <a:ln>
              <a:solidFill>
                <a:srgbClr val="D64265"/>
              </a:solidFill>
            </a:ln>
            <a:effectLst/>
          </c:spPr>
          <c:invertIfNegative val="0"/>
          <c:dLbls>
            <c:spPr>
              <a:noFill/>
              <a:ln>
                <a:noFill/>
              </a:ln>
              <a:effectLst/>
            </c:spPr>
            <c:txPr>
              <a:bodyPr rot="0" vert="horz"/>
              <a:lstStyle/>
              <a:p>
                <a:pPr>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'3.1.2_PROD_A PRIM INF'!$C$19:$T$19</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'3.1.2_PROD_A PRIM INF'!$C$20:$T$20</c:f>
              <c:numCache>
                <c:formatCode>#,##0</c:formatCode>
                <c:ptCount val="18"/>
                <c:pt idx="0">
                  <c:v>702</c:v>
                </c:pt>
                <c:pt idx="1">
                  <c:v>743</c:v>
                </c:pt>
                <c:pt idx="2">
                  <c:v>748</c:v>
                </c:pt>
                <c:pt idx="3">
                  <c:v>785</c:v>
                </c:pt>
                <c:pt idx="4">
                  <c:v>839</c:v>
                </c:pt>
                <c:pt idx="5">
                  <c:v>855</c:v>
                </c:pt>
                <c:pt idx="6">
                  <c:v>1070</c:v>
                </c:pt>
                <c:pt idx="7">
                  <c:v>914</c:v>
                </c:pt>
                <c:pt idx="8">
                  <c:v>882</c:v>
                </c:pt>
                <c:pt idx="9">
                  <c:v>959</c:v>
                </c:pt>
                <c:pt idx="10">
                  <c:v>1055</c:v>
                </c:pt>
                <c:pt idx="11">
                  <c:v>1058</c:v>
                </c:pt>
                <c:pt idx="12">
                  <c:v>1137</c:v>
                </c:pt>
                <c:pt idx="13">
                  <c:v>933</c:v>
                </c:pt>
                <c:pt idx="14">
                  <c:v>868</c:v>
                </c:pt>
                <c:pt idx="15">
                  <c:v>974</c:v>
                </c:pt>
                <c:pt idx="16">
                  <c:v>1118</c:v>
                </c:pt>
                <c:pt idx="17">
                  <c:v>1165</c:v>
                </c:pt>
              </c:numCache>
            </c:numRef>
          </c:val>
          <c:extLst xmlns:c16r2="http://schemas.microsoft.com/office/drawing/2015/06/chart">
            <c:ext xmlns:c16="http://schemas.microsoft.com/office/drawing/2014/chart" uri="{C3380CC4-5D6E-409C-BE32-E72D297353CC}">
              <c16:uniqueId val="{00000000-454E-49C7-A26B-A8C334E52882}"/>
            </c:ext>
          </c:extLst>
        </c:ser>
        <c:ser>
          <c:idx val="0"/>
          <c:order val="1"/>
          <c:tx>
            <c:strRef>
              <c:f>'3.1.2_PROD_A PRIM INF'!$B$21</c:f>
              <c:strCache>
                <c:ptCount val="1"/>
                <c:pt idx="0">
                  <c:v>Producción privada por alumno (dólares corrientes)</c:v>
                </c:pt>
              </c:strCache>
            </c:strRef>
          </c:tx>
          <c:spPr>
            <a:solidFill>
              <a:srgbClr val="BFBFBF"/>
            </a:solidFill>
            <a:ln>
              <a:solidFill>
                <a:srgbClr val="6E6E7C"/>
              </a:solidFill>
            </a:ln>
            <a:effectLst/>
          </c:spPr>
          <c:invertIfNegative val="0"/>
          <c:dLbls>
            <c:spPr>
              <a:noFill/>
              <a:ln>
                <a:noFill/>
              </a:ln>
              <a:effectLst/>
            </c:spPr>
            <c:txPr>
              <a:bodyPr rot="0" vert="horz"/>
              <a:lstStyle/>
              <a:p>
                <a:pPr>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'3.1.2_PROD_A PRIM INF'!$C$19:$T$19</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'3.1.2_PROD_A PRIM INF'!$C$21:$T$21</c:f>
              <c:numCache>
                <c:formatCode>#,##0</c:formatCode>
                <c:ptCount val="18"/>
                <c:pt idx="0">
                  <c:v>579</c:v>
                </c:pt>
                <c:pt idx="1">
                  <c:v>584</c:v>
                </c:pt>
                <c:pt idx="2">
                  <c:v>572</c:v>
                </c:pt>
                <c:pt idx="3">
                  <c:v>658</c:v>
                </c:pt>
                <c:pt idx="4">
                  <c:v>679</c:v>
                </c:pt>
                <c:pt idx="5">
                  <c:v>721</c:v>
                </c:pt>
                <c:pt idx="6">
                  <c:v>715</c:v>
                </c:pt>
                <c:pt idx="7">
                  <c:v>765</c:v>
                </c:pt>
                <c:pt idx="8">
                  <c:v>892</c:v>
                </c:pt>
                <c:pt idx="9">
                  <c:v>902</c:v>
                </c:pt>
                <c:pt idx="10">
                  <c:v>999</c:v>
                </c:pt>
                <c:pt idx="11">
                  <c:v>1072</c:v>
                </c:pt>
                <c:pt idx="12">
                  <c:v>1060</c:v>
                </c:pt>
                <c:pt idx="13">
                  <c:v>1157</c:v>
                </c:pt>
                <c:pt idx="14">
                  <c:v>1215</c:v>
                </c:pt>
                <c:pt idx="15">
                  <c:v>1032</c:v>
                </c:pt>
                <c:pt idx="16">
                  <c:v>1029</c:v>
                </c:pt>
                <c:pt idx="17">
                  <c:v>1018</c:v>
                </c:pt>
              </c:numCache>
            </c:numRef>
          </c:val>
          <c:extLst xmlns:c16r2="http://schemas.microsoft.com/office/drawing/2015/06/chart">
            <c:ext xmlns:c16="http://schemas.microsoft.com/office/drawing/2014/chart" uri="{C3380CC4-5D6E-409C-BE32-E72D297353CC}">
              <c16:uniqueId val="{00000001-454E-49C7-A26B-A8C334E52882}"/>
            </c:ext>
          </c:extLst>
        </c:ser>
        <c:dLbls>
          <c:showLegendKey val="0"/>
          <c:showVal val="1"/>
          <c:showCatName val="0"/>
          <c:showSerName val="0"/>
          <c:showPercent val="0"/>
          <c:showBubbleSize val="0"/>
        </c:dLbls>
        <c:gapWidth val="60"/>
        <c:axId val="1981753120"/>
        <c:axId val="1981757472"/>
      </c:barChart>
      <c:lineChart>
        <c:grouping val="standard"/>
        <c:varyColors val="0"/>
        <c:ser>
          <c:idx val="2"/>
          <c:order val="2"/>
          <c:tx>
            <c:strRef>
              <c:f>'3.1.2_PROD_A PRIM INF'!$B$22</c:f>
              <c:strCache>
                <c:ptCount val="1"/>
                <c:pt idx="0">
                  <c:v>Relación privado/público</c:v>
                </c:pt>
              </c:strCache>
            </c:strRef>
          </c:tx>
          <c:spPr>
            <a:ln w="22225">
              <a:solidFill>
                <a:srgbClr val="FFC000"/>
              </a:solidFill>
              <a:prstDash val="sysDash"/>
            </a:ln>
          </c:spPr>
          <c:marker>
            <c:symbol val="diamond"/>
            <c:size val="8"/>
            <c:spPr>
              <a:solidFill>
                <a:schemeClr val="accent6">
                  <a:lumMod val="40000"/>
                  <a:lumOff val="60000"/>
                  <a:alpha val="97000"/>
                </a:schemeClr>
              </a:solidFill>
              <a:ln w="6350">
                <a:solidFill>
                  <a:srgbClr val="FFC000">
                    <a:alpha val="97000"/>
                  </a:srgbClr>
                </a:solidFill>
              </a:ln>
            </c:spPr>
          </c:marker>
          <c:dLbls>
            <c:numFmt formatCode="#,##0.0" sourceLinked="0"/>
            <c:spPr>
              <a:noFill/>
              <a:ln>
                <a:noFill/>
              </a:ln>
              <a:effectLst/>
            </c:sp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'3.1.2_PROD_A PRIM INF'!$C$19:$T$19</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'3.1.2_PROD_A PRIM INF'!$C$22:$T$22</c:f>
              <c:numCache>
                <c:formatCode>#,##0.0</c:formatCode>
                <c:ptCount val="18"/>
                <c:pt idx="0">
                  <c:v>0.82478632478632474</c:v>
                </c:pt>
                <c:pt idx="1">
                  <c:v>0.78600269179004034</c:v>
                </c:pt>
                <c:pt idx="2">
                  <c:v>0.76470588235294112</c:v>
                </c:pt>
                <c:pt idx="3">
                  <c:v>0.83821656050955418</c:v>
                </c:pt>
                <c:pt idx="4">
                  <c:v>0.80929678188319432</c:v>
                </c:pt>
                <c:pt idx="5">
                  <c:v>0.84327485380116962</c:v>
                </c:pt>
                <c:pt idx="6">
                  <c:v>0.66822429906542058</c:v>
                </c:pt>
                <c:pt idx="7">
                  <c:v>0.83698030634573306</c:v>
                </c:pt>
                <c:pt idx="8">
                  <c:v>1.0113378684807257</c:v>
                </c:pt>
                <c:pt idx="9">
                  <c:v>0.94056308654848797</c:v>
                </c:pt>
                <c:pt idx="10">
                  <c:v>0.94691943127962086</c:v>
                </c:pt>
                <c:pt idx="11">
                  <c:v>1.0132325141776937</c:v>
                </c:pt>
                <c:pt idx="12">
                  <c:v>0.93227792436235712</c:v>
                </c:pt>
                <c:pt idx="13">
                  <c:v>1.240085744908896</c:v>
                </c:pt>
                <c:pt idx="14">
                  <c:v>1.3997695852534562</c:v>
                </c:pt>
                <c:pt idx="15">
                  <c:v>1.0595482546201231</c:v>
                </c:pt>
                <c:pt idx="16">
                  <c:v>0.92039355992844363</c:v>
                </c:pt>
                <c:pt idx="17">
                  <c:v>0.87381974248927041</c:v>
                </c:pt>
              </c:numCache>
            </c:numRef>
          </c:val>
          <c:smooth val="0"/>
          <c:extLst xmlns:c16r2="http://schemas.microsoft.com/office/drawing/2015/06/chart">
            <c:ext xmlns:c16="http://schemas.microsoft.com/office/drawing/2014/chart" uri="{C3380CC4-5D6E-409C-BE32-E72D297353CC}">
              <c16:uniqueId val="{00000002-454E-49C7-A26B-A8C334E52882}"/>
            </c:ext>
          </c:extLst>
        </c:ser>
        <c:dLbls>
          <c:showLegendKey val="0"/>
          <c:showVal val="0"/>
          <c:showCatName val="0"/>
          <c:showSerName val="0"/>
          <c:showPercent val="0"/>
          <c:showBubbleSize val="0"/>
        </c:dLbls>
        <c:marker val="1"/>
        <c:smooth val="0"/>
        <c:axId val="1981753664"/>
        <c:axId val="1981759104"/>
      </c:lineChart>
      <c:catAx>
        <c:axId val="1981753120"/>
        <c:scaling>
          <c:orientation val="minMax"/>
        </c:scaling>
        <c:delete val="0"/>
        <c:axPos val="b"/>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es-EC"/>
          </a:p>
        </c:txPr>
        <c:crossAx val="1981757472"/>
        <c:crosses val="autoZero"/>
        <c:auto val="1"/>
        <c:lblAlgn val="ctr"/>
        <c:lblOffset val="100"/>
        <c:noMultiLvlLbl val="0"/>
      </c:catAx>
      <c:valAx>
        <c:axId val="1981757472"/>
        <c:scaling>
          <c:orientation val="minMax"/>
          <c:max val="1700"/>
          <c:min val="0"/>
        </c:scaling>
        <c:delete val="0"/>
        <c:axPos val="l"/>
        <c:numFmt formatCode="#,##0" sourceLinked="1"/>
        <c:majorTickMark val="out"/>
        <c:minorTickMark val="none"/>
        <c:tickLblPos val="nextTo"/>
        <c:spPr>
          <a:ln>
            <a:noFill/>
          </a:ln>
        </c:spPr>
        <c:txPr>
          <a:bodyPr/>
          <a:lstStyle/>
          <a:p>
            <a:pPr>
              <a:defRPr sz="500">
                <a:solidFill>
                  <a:schemeClr val="bg1"/>
                </a:solidFill>
              </a:defRPr>
            </a:pPr>
            <a:endParaRPr lang="es-EC"/>
          </a:p>
        </c:txPr>
        <c:crossAx val="1981753120"/>
        <c:crosses val="autoZero"/>
        <c:crossBetween val="between"/>
      </c:valAx>
      <c:valAx>
        <c:axId val="1981759104"/>
        <c:scaling>
          <c:orientation val="minMax"/>
          <c:max val="2"/>
          <c:min val="-4"/>
        </c:scaling>
        <c:delete val="0"/>
        <c:axPos val="r"/>
        <c:numFmt formatCode="#,##0.0" sourceLinked="1"/>
        <c:majorTickMark val="out"/>
        <c:minorTickMark val="none"/>
        <c:tickLblPos val="nextTo"/>
        <c:spPr>
          <a:ln>
            <a:noFill/>
          </a:ln>
        </c:spPr>
        <c:txPr>
          <a:bodyPr/>
          <a:lstStyle/>
          <a:p>
            <a:pPr>
              <a:defRPr>
                <a:solidFill>
                  <a:schemeClr val="bg1"/>
                </a:solidFill>
              </a:defRPr>
            </a:pPr>
            <a:endParaRPr lang="es-EC"/>
          </a:p>
        </c:txPr>
        <c:crossAx val="1981753664"/>
        <c:crosses val="max"/>
        <c:crossBetween val="between"/>
      </c:valAx>
      <c:catAx>
        <c:axId val="1981753664"/>
        <c:scaling>
          <c:orientation val="minMax"/>
        </c:scaling>
        <c:delete val="1"/>
        <c:axPos val="b"/>
        <c:numFmt formatCode="General" sourceLinked="1"/>
        <c:majorTickMark val="out"/>
        <c:minorTickMark val="none"/>
        <c:tickLblPos val="nextTo"/>
        <c:crossAx val="1981759104"/>
        <c:crosses val="autoZero"/>
        <c:auto val="1"/>
        <c:lblAlgn val="ctr"/>
        <c:lblOffset val="100"/>
        <c:noMultiLvlLbl val="0"/>
      </c:catAx>
      <c:spPr>
        <a:noFill/>
        <a:ln>
          <a:noFill/>
        </a:ln>
        <a:effectLst/>
      </c:spPr>
    </c:plotArea>
    <c:legend>
      <c:legendPos val="b"/>
      <c:layout>
        <c:manualLayout>
          <c:xMode val="edge"/>
          <c:yMode val="edge"/>
          <c:x val="2.669107326913395E-2"/>
          <c:y val="0.93704148784468833"/>
          <c:w val="0.94704386158227505"/>
          <c:h val="4.6602672900753324E-2"/>
        </c:manualLayout>
      </c:layout>
      <c:overlay val="0"/>
      <c:spPr>
        <a:noFill/>
        <a:ln>
          <a:noFill/>
        </a:ln>
        <a:effectLst/>
      </c:spPr>
      <c:txPr>
        <a:bodyPr rot="0" vert="horz"/>
        <a:lstStyle/>
        <a:p>
          <a:pPr>
            <a:defRPr/>
          </a:pPr>
          <a:endParaRPr lang="es-EC"/>
        </a:p>
      </c:txPr>
    </c:legend>
    <c:plotVisOnly val="1"/>
    <c:dispBlanksAs val="zero"/>
    <c:showDLblsOverMax val="0"/>
  </c:chart>
  <c:spPr>
    <a:solidFill>
      <a:schemeClr val="bg1"/>
    </a:solidFill>
    <a:ln w="9525" cap="flat" cmpd="sng" algn="ctr">
      <a:noFill/>
      <a:round/>
    </a:ln>
    <a:effectLst/>
  </c:spPr>
  <c:txPr>
    <a:bodyPr/>
    <a:lstStyle/>
    <a:p>
      <a:pPr>
        <a:defRPr sz="1100">
          <a:solidFill>
            <a:srgbClr val="5A5A72"/>
          </a:solidFill>
          <a:latin typeface="Century Gothic" panose="020B0502020202020204" pitchFamily="34" charset="0"/>
        </a:defRPr>
      </a:pPr>
      <a:endParaRPr lang="es-EC"/>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93845596886596"/>
          <c:y val="1.4246913428195297E-2"/>
          <c:w val="0.67934018135073848"/>
          <c:h val="0.95526660426468291"/>
        </c:manualLayout>
      </c:layout>
      <c:barChart>
        <c:barDir val="bar"/>
        <c:grouping val="clustered"/>
        <c:varyColors val="0"/>
        <c:ser>
          <c:idx val="0"/>
          <c:order val="0"/>
          <c:tx>
            <c:strRef>
              <c:f>'1.1.3_PROD-CONEX'!$H$22</c:f>
              <c:strCache>
                <c:ptCount val="1"/>
                <c:pt idx="0">
                  <c:v>2023</c:v>
                </c:pt>
              </c:strCache>
            </c:strRef>
          </c:tx>
          <c:spPr>
            <a:solidFill>
              <a:srgbClr val="BFBFBF"/>
            </a:solidFill>
            <a:ln>
              <a:solidFill>
                <a:srgbClr val="6E6E7C"/>
              </a:solidFill>
            </a:ln>
          </c:spPr>
          <c:invertIfNegative val="0"/>
          <c:dLbls>
            <c:spPr>
              <a:noFill/>
              <a:ln>
                <a:noFill/>
              </a:ln>
              <a:effectLst/>
            </c:spPr>
            <c:txPr>
              <a:bodyPr wrap="square" lIns="38100" tIns="19050" rIns="38100" bIns="19050" anchor="ctr">
                <a:spAutoFit/>
              </a:bodyPr>
              <a:lstStyle/>
              <a:p>
                <a:pPr>
                  <a:defRPr sz="1100">
                    <a:solidFill>
                      <a:srgbClr val="5A5A72"/>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'1.1.3_PROD-CONEX'!$E$23:$E$28</c:f>
              <c:strCache>
                <c:ptCount val="6"/>
                <c:pt idx="0">
                  <c:v>Prendas de vestir</c:v>
                </c:pt>
                <c:pt idx="1">
                  <c:v>Productos de papel</c:v>
                </c:pt>
                <c:pt idx="2">
                  <c:v>Muebles</c:v>
                </c:pt>
                <c:pt idx="3">
                  <c:v>Construcción</c:v>
                </c:pt>
                <c:pt idx="4">
                  <c:v>Transporte estudiantil</c:v>
                </c:pt>
                <c:pt idx="5">
                  <c:v>Comercio</c:v>
                </c:pt>
              </c:strCache>
            </c:strRef>
          </c:cat>
          <c:val>
            <c:numRef>
              <c:f>'1.1.3_PROD-CONEX'!$H$23:$H$28</c:f>
              <c:numCache>
                <c:formatCode>0.0%</c:formatCode>
                <c:ptCount val="6"/>
                <c:pt idx="0">
                  <c:v>0.13756745917757046</c:v>
                </c:pt>
                <c:pt idx="1">
                  <c:v>0.42585631004369839</c:v>
                </c:pt>
                <c:pt idx="2">
                  <c:v>1.134160675306437E-2</c:v>
                </c:pt>
                <c:pt idx="3">
                  <c:v>0.11416056429107672</c:v>
                </c:pt>
                <c:pt idx="4">
                  <c:v>0.20150883751653087</c:v>
                </c:pt>
                <c:pt idx="5">
                  <c:v>0.10956522221805914</c:v>
                </c:pt>
              </c:numCache>
            </c:numRef>
          </c:val>
          <c:extLst xmlns:c16r2="http://schemas.microsoft.com/office/drawing/2015/06/chart">
            <c:ext xmlns:c16="http://schemas.microsoft.com/office/drawing/2014/chart" uri="{C3380CC4-5D6E-409C-BE32-E72D297353CC}">
              <c16:uniqueId val="{00000000-5446-4D72-A4AC-C728BF930CEB}"/>
            </c:ext>
          </c:extLst>
        </c:ser>
        <c:ser>
          <c:idx val="1"/>
          <c:order val="1"/>
          <c:tx>
            <c:strRef>
              <c:f>'1.1.3_PROD-CONEX'!$I$22</c:f>
              <c:strCache>
                <c:ptCount val="1"/>
                <c:pt idx="0">
                  <c:v>2024</c:v>
                </c:pt>
              </c:strCache>
            </c:strRef>
          </c:tx>
          <c:spPr>
            <a:solidFill>
              <a:srgbClr val="FFC1CD"/>
            </a:solidFill>
            <a:ln>
              <a:solidFill>
                <a:srgbClr val="D64265"/>
              </a:solidFill>
            </a:ln>
          </c:spPr>
          <c:invertIfNegative val="0"/>
          <c:dLbls>
            <c:numFmt formatCode="0.0%" sourceLinked="0"/>
            <c:spPr>
              <a:noFill/>
              <a:ln>
                <a:noFill/>
              </a:ln>
              <a:effectLst/>
            </c:spPr>
            <c:txPr>
              <a:bodyPr wrap="square" lIns="38100" tIns="19050" rIns="38100" bIns="19050" anchor="ctr">
                <a:spAutoFit/>
              </a:bodyPr>
              <a:lstStyle/>
              <a:p>
                <a:pPr>
                  <a:defRPr sz="1100">
                    <a:solidFill>
                      <a:srgbClr val="5A5A72"/>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'1.1.3_PROD-CONEX'!$E$23:$E$28</c:f>
              <c:strCache>
                <c:ptCount val="6"/>
                <c:pt idx="0">
                  <c:v>Prendas de vestir</c:v>
                </c:pt>
                <c:pt idx="1">
                  <c:v>Productos de papel</c:v>
                </c:pt>
                <c:pt idx="2">
                  <c:v>Muebles</c:v>
                </c:pt>
                <c:pt idx="3">
                  <c:v>Construcción</c:v>
                </c:pt>
                <c:pt idx="4">
                  <c:v>Transporte estudiantil</c:v>
                </c:pt>
                <c:pt idx="5">
                  <c:v>Comercio</c:v>
                </c:pt>
              </c:strCache>
            </c:strRef>
          </c:cat>
          <c:val>
            <c:numRef>
              <c:f>'1.1.3_PROD-CONEX'!$I$23:$I$28</c:f>
              <c:numCache>
                <c:formatCode>0.0%</c:formatCode>
                <c:ptCount val="6"/>
                <c:pt idx="0" formatCode="0.00%">
                  <c:v>0.13541506067880976</c:v>
                </c:pt>
                <c:pt idx="1">
                  <c:v>0.42259115587075746</c:v>
                </c:pt>
                <c:pt idx="2">
                  <c:v>1.09347124639341E-2</c:v>
                </c:pt>
                <c:pt idx="3">
                  <c:v>0.11741101909565448</c:v>
                </c:pt>
                <c:pt idx="4">
                  <c:v>0.20508625531352553</c:v>
                </c:pt>
                <c:pt idx="5">
                  <c:v>0.10856179657731868</c:v>
                </c:pt>
              </c:numCache>
            </c:numRef>
          </c:val>
          <c:extLst xmlns:c16r2="http://schemas.microsoft.com/office/drawing/2015/06/chart">
            <c:ext xmlns:c16="http://schemas.microsoft.com/office/drawing/2014/chart" uri="{C3380CC4-5D6E-409C-BE32-E72D297353CC}">
              <c16:uniqueId val="{00000001-5446-4D72-A4AC-C728BF930CEB}"/>
            </c:ext>
          </c:extLst>
        </c:ser>
        <c:dLbls>
          <c:showLegendKey val="0"/>
          <c:showVal val="0"/>
          <c:showCatName val="0"/>
          <c:showSerName val="0"/>
          <c:showPercent val="0"/>
          <c:showBubbleSize val="0"/>
        </c:dLbls>
        <c:gapWidth val="25"/>
        <c:axId val="1792026176"/>
        <c:axId val="1792040320"/>
      </c:barChart>
      <c:catAx>
        <c:axId val="1792026176"/>
        <c:scaling>
          <c:orientation val="maxMin"/>
        </c:scaling>
        <c:delete val="0"/>
        <c:axPos val="l"/>
        <c:numFmt formatCode="General" sourceLinked="1"/>
        <c:majorTickMark val="out"/>
        <c:minorTickMark val="none"/>
        <c:tickLblPos val="nextTo"/>
        <c:txPr>
          <a:bodyPr/>
          <a:lstStyle/>
          <a:p>
            <a:pPr>
              <a:defRPr sz="1100">
                <a:solidFill>
                  <a:srgbClr val="5A5A72"/>
                </a:solidFill>
                <a:latin typeface="Century Gothic" panose="020B0502020202020204" pitchFamily="34" charset="0"/>
              </a:defRPr>
            </a:pPr>
            <a:endParaRPr lang="es-EC"/>
          </a:p>
        </c:txPr>
        <c:crossAx val="1792040320"/>
        <c:crosses val="autoZero"/>
        <c:auto val="1"/>
        <c:lblAlgn val="ctr"/>
        <c:lblOffset val="100"/>
        <c:noMultiLvlLbl val="0"/>
      </c:catAx>
      <c:valAx>
        <c:axId val="1792040320"/>
        <c:scaling>
          <c:orientation val="minMax"/>
        </c:scaling>
        <c:delete val="1"/>
        <c:axPos val="t"/>
        <c:numFmt formatCode="0.0%" sourceLinked="1"/>
        <c:majorTickMark val="out"/>
        <c:minorTickMark val="none"/>
        <c:tickLblPos val="nextTo"/>
        <c:crossAx val="1792026176"/>
        <c:crosses val="autoZero"/>
        <c:crossBetween val="between"/>
      </c:valAx>
      <c:spPr>
        <a:ln>
          <a:noFill/>
        </a:ln>
      </c:spPr>
    </c:plotArea>
    <c:legend>
      <c:legendPos val="r"/>
      <c:layout>
        <c:manualLayout>
          <c:xMode val="edge"/>
          <c:yMode val="edge"/>
          <c:x val="0.93771304949496992"/>
          <c:y val="0.39408101447014421"/>
          <c:w val="5.3997448709980606E-2"/>
          <c:h val="0.18031859548960902"/>
        </c:manualLayout>
      </c:layout>
      <c:overlay val="0"/>
      <c:txPr>
        <a:bodyPr/>
        <a:lstStyle/>
        <a:p>
          <a:pPr>
            <a:defRPr sz="1100">
              <a:solidFill>
                <a:srgbClr val="5A5A72"/>
              </a:solidFill>
              <a:latin typeface="Century Gothic" panose="020B0502020202020204" pitchFamily="34" charset="0"/>
            </a:defRPr>
          </a:pPr>
          <a:endParaRPr lang="es-EC"/>
        </a:p>
      </c:txPr>
    </c:legend>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113869524271251E-2"/>
          <c:y val="4.5494429779296471E-2"/>
          <c:w val="0.96748105114631167"/>
          <c:h val="0.81695821929606305"/>
        </c:manualLayout>
      </c:layout>
      <c:barChart>
        <c:barDir val="col"/>
        <c:grouping val="clustered"/>
        <c:varyColors val="0"/>
        <c:ser>
          <c:idx val="1"/>
          <c:order val="0"/>
          <c:tx>
            <c:strRef>
              <c:f>'3.1.3_PROD_A PRIMARIA'!$B$20</c:f>
              <c:strCache>
                <c:ptCount val="1"/>
                <c:pt idx="0">
                  <c:v>Producción pública por alumno (dólares corrientes)</c:v>
                </c:pt>
              </c:strCache>
            </c:strRef>
          </c:tx>
          <c:spPr>
            <a:solidFill>
              <a:srgbClr val="FFC1CD"/>
            </a:solidFill>
            <a:ln>
              <a:solidFill>
                <a:srgbClr val="D64265"/>
              </a:solidFill>
            </a:ln>
            <a:effectLst/>
          </c:spPr>
          <c:invertIfNegative val="0"/>
          <c:dLbls>
            <c:spPr>
              <a:noFill/>
              <a:ln>
                <a:noFill/>
              </a:ln>
              <a:effectLst/>
            </c:spPr>
            <c:txPr>
              <a:bodyPr rot="0" vert="horz"/>
              <a:lstStyle/>
              <a:p>
                <a:pPr>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'3.1.3_PROD_A PRIMARIA'!$C$19:$T$19</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'3.1.3_PROD_A PRIMARIA'!$C$20:$T$20</c:f>
              <c:numCache>
                <c:formatCode>#,##0</c:formatCode>
                <c:ptCount val="18"/>
                <c:pt idx="0">
                  <c:v>420</c:v>
                </c:pt>
                <c:pt idx="1">
                  <c:v>520</c:v>
                </c:pt>
                <c:pt idx="2">
                  <c:v>548</c:v>
                </c:pt>
                <c:pt idx="3">
                  <c:v>582</c:v>
                </c:pt>
                <c:pt idx="4">
                  <c:v>724</c:v>
                </c:pt>
                <c:pt idx="5">
                  <c:v>863</c:v>
                </c:pt>
                <c:pt idx="6">
                  <c:v>963</c:v>
                </c:pt>
                <c:pt idx="7">
                  <c:v>900</c:v>
                </c:pt>
                <c:pt idx="8">
                  <c:v>907</c:v>
                </c:pt>
                <c:pt idx="9">
                  <c:v>854</c:v>
                </c:pt>
                <c:pt idx="10">
                  <c:v>911</c:v>
                </c:pt>
                <c:pt idx="11">
                  <c:v>900</c:v>
                </c:pt>
                <c:pt idx="12">
                  <c:v>934</c:v>
                </c:pt>
                <c:pt idx="13">
                  <c:v>836</c:v>
                </c:pt>
                <c:pt idx="14">
                  <c:v>785</c:v>
                </c:pt>
                <c:pt idx="15">
                  <c:v>846</c:v>
                </c:pt>
                <c:pt idx="16">
                  <c:v>984</c:v>
                </c:pt>
                <c:pt idx="17">
                  <c:v>1010</c:v>
                </c:pt>
              </c:numCache>
            </c:numRef>
          </c:val>
          <c:extLst xmlns:c16r2="http://schemas.microsoft.com/office/drawing/2015/06/chart">
            <c:ext xmlns:c16="http://schemas.microsoft.com/office/drawing/2014/chart" uri="{C3380CC4-5D6E-409C-BE32-E72D297353CC}">
              <c16:uniqueId val="{00000000-A4BE-4BFA-A147-E99F1C4B81FD}"/>
            </c:ext>
          </c:extLst>
        </c:ser>
        <c:ser>
          <c:idx val="0"/>
          <c:order val="1"/>
          <c:tx>
            <c:strRef>
              <c:f>'3.1.3_PROD_A PRIMARIA'!$B$21</c:f>
              <c:strCache>
                <c:ptCount val="1"/>
                <c:pt idx="0">
                  <c:v>Producción privada por alumno (dólares corrientes)</c:v>
                </c:pt>
              </c:strCache>
            </c:strRef>
          </c:tx>
          <c:spPr>
            <a:solidFill>
              <a:srgbClr val="BFBFBF"/>
            </a:solidFill>
            <a:ln>
              <a:solidFill>
                <a:srgbClr val="6E6E7C"/>
              </a:solidFill>
            </a:ln>
            <a:effectLst/>
          </c:spPr>
          <c:invertIfNegative val="0"/>
          <c:dLbls>
            <c:spPr>
              <a:noFill/>
              <a:ln>
                <a:noFill/>
              </a:ln>
              <a:effectLst/>
            </c:spPr>
            <c:txPr>
              <a:bodyPr rot="0" vert="horz"/>
              <a:lstStyle/>
              <a:p>
                <a:pPr>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'3.1.3_PROD_A PRIMARIA'!$C$19:$T$19</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'3.1.3_PROD_A PRIMARIA'!$C$21:$T$21</c:f>
              <c:numCache>
                <c:formatCode>#,##0</c:formatCode>
                <c:ptCount val="18"/>
                <c:pt idx="0">
                  <c:v>679</c:v>
                </c:pt>
                <c:pt idx="1">
                  <c:v>725</c:v>
                </c:pt>
                <c:pt idx="2">
                  <c:v>756</c:v>
                </c:pt>
                <c:pt idx="3">
                  <c:v>875</c:v>
                </c:pt>
                <c:pt idx="4">
                  <c:v>912</c:v>
                </c:pt>
                <c:pt idx="5">
                  <c:v>975</c:v>
                </c:pt>
                <c:pt idx="6">
                  <c:v>1077</c:v>
                </c:pt>
                <c:pt idx="7">
                  <c:v>1104</c:v>
                </c:pt>
                <c:pt idx="8">
                  <c:v>1225</c:v>
                </c:pt>
                <c:pt idx="9">
                  <c:v>1302</c:v>
                </c:pt>
                <c:pt idx="10">
                  <c:v>1346</c:v>
                </c:pt>
                <c:pt idx="11">
                  <c:v>1424</c:v>
                </c:pt>
                <c:pt idx="12">
                  <c:v>1393</c:v>
                </c:pt>
                <c:pt idx="13">
                  <c:v>1265</c:v>
                </c:pt>
                <c:pt idx="14">
                  <c:v>1388</c:v>
                </c:pt>
                <c:pt idx="15">
                  <c:v>1370</c:v>
                </c:pt>
                <c:pt idx="16">
                  <c:v>1362</c:v>
                </c:pt>
                <c:pt idx="17">
                  <c:v>1339</c:v>
                </c:pt>
              </c:numCache>
            </c:numRef>
          </c:val>
          <c:extLst xmlns:c16r2="http://schemas.microsoft.com/office/drawing/2015/06/chart">
            <c:ext xmlns:c16="http://schemas.microsoft.com/office/drawing/2014/chart" uri="{C3380CC4-5D6E-409C-BE32-E72D297353CC}">
              <c16:uniqueId val="{00000001-A4BE-4BFA-A147-E99F1C4B81FD}"/>
            </c:ext>
          </c:extLst>
        </c:ser>
        <c:dLbls>
          <c:showLegendKey val="0"/>
          <c:showVal val="1"/>
          <c:showCatName val="0"/>
          <c:showSerName val="0"/>
          <c:showPercent val="0"/>
          <c:showBubbleSize val="0"/>
        </c:dLbls>
        <c:gapWidth val="60"/>
        <c:axId val="1981761280"/>
        <c:axId val="1981761824"/>
      </c:barChart>
      <c:lineChart>
        <c:grouping val="standard"/>
        <c:varyColors val="0"/>
        <c:ser>
          <c:idx val="2"/>
          <c:order val="2"/>
          <c:tx>
            <c:strRef>
              <c:f>'3.1.3_PROD_A PRIMARIA'!$B$22</c:f>
              <c:strCache>
                <c:ptCount val="1"/>
                <c:pt idx="0">
                  <c:v>Relación privado/público</c:v>
                </c:pt>
              </c:strCache>
            </c:strRef>
          </c:tx>
          <c:spPr>
            <a:ln w="22225">
              <a:solidFill>
                <a:srgbClr val="FFC000"/>
              </a:solidFill>
              <a:prstDash val="sysDash"/>
            </a:ln>
          </c:spPr>
          <c:marker>
            <c:symbol val="diamond"/>
            <c:size val="8"/>
            <c:spPr>
              <a:solidFill>
                <a:schemeClr val="accent6">
                  <a:lumMod val="40000"/>
                  <a:lumOff val="60000"/>
                  <a:alpha val="98000"/>
                </a:schemeClr>
              </a:solidFill>
              <a:ln w="6350">
                <a:solidFill>
                  <a:srgbClr val="FFC000"/>
                </a:solidFill>
              </a:ln>
            </c:spPr>
          </c:marker>
          <c:dLbls>
            <c:numFmt formatCode="#,##0.0" sourceLinked="0"/>
            <c:spPr>
              <a:noFill/>
              <a:ln>
                <a:noFill/>
              </a:ln>
              <a:effectLst/>
            </c:sp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'3.1.3_PROD_A PRIMARIA'!$C$19:$T$19</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'3.1.3_PROD_A PRIMARIA'!$C$22:$T$22</c:f>
              <c:numCache>
                <c:formatCode>#,##0.0</c:formatCode>
                <c:ptCount val="18"/>
                <c:pt idx="0">
                  <c:v>1.6166666666666667</c:v>
                </c:pt>
                <c:pt idx="1">
                  <c:v>1.3942307692307692</c:v>
                </c:pt>
                <c:pt idx="2">
                  <c:v>1.3795620437956204</c:v>
                </c:pt>
                <c:pt idx="3">
                  <c:v>1.5034364261168385</c:v>
                </c:pt>
                <c:pt idx="4">
                  <c:v>1.2596685082872927</c:v>
                </c:pt>
                <c:pt idx="5">
                  <c:v>1.1297798377752029</c:v>
                </c:pt>
                <c:pt idx="6">
                  <c:v>1.118380062305296</c:v>
                </c:pt>
                <c:pt idx="7">
                  <c:v>1.2266666666666666</c:v>
                </c:pt>
                <c:pt idx="8">
                  <c:v>1.350606394707828</c:v>
                </c:pt>
                <c:pt idx="9">
                  <c:v>1.5245901639344261</c:v>
                </c:pt>
                <c:pt idx="10">
                  <c:v>1.4774972557628978</c:v>
                </c:pt>
                <c:pt idx="11">
                  <c:v>1.5822222222222222</c:v>
                </c:pt>
                <c:pt idx="12">
                  <c:v>1.4914346895074946</c:v>
                </c:pt>
                <c:pt idx="13">
                  <c:v>1.513157894736842</c:v>
                </c:pt>
                <c:pt idx="14">
                  <c:v>1.7681528662420383</c:v>
                </c:pt>
                <c:pt idx="15">
                  <c:v>1.6193853427895981</c:v>
                </c:pt>
                <c:pt idx="16">
                  <c:v>1.3841463414634145</c:v>
                </c:pt>
                <c:pt idx="17">
                  <c:v>1.3257425742574258</c:v>
                </c:pt>
              </c:numCache>
            </c:numRef>
          </c:val>
          <c:smooth val="0"/>
          <c:extLst xmlns:c16r2="http://schemas.microsoft.com/office/drawing/2015/06/chart">
            <c:ext xmlns:c16="http://schemas.microsoft.com/office/drawing/2014/chart" uri="{C3380CC4-5D6E-409C-BE32-E72D297353CC}">
              <c16:uniqueId val="{00000002-A4BE-4BFA-A147-E99F1C4B81FD}"/>
            </c:ext>
          </c:extLst>
        </c:ser>
        <c:dLbls>
          <c:showLegendKey val="0"/>
          <c:showVal val="0"/>
          <c:showCatName val="0"/>
          <c:showSerName val="0"/>
          <c:showPercent val="0"/>
          <c:showBubbleSize val="0"/>
        </c:dLbls>
        <c:marker val="1"/>
        <c:smooth val="0"/>
        <c:axId val="1981762368"/>
        <c:axId val="1981749856"/>
      </c:lineChart>
      <c:catAx>
        <c:axId val="1981761280"/>
        <c:scaling>
          <c:orientation val="minMax"/>
        </c:scaling>
        <c:delete val="0"/>
        <c:axPos val="b"/>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es-EC"/>
          </a:p>
        </c:txPr>
        <c:crossAx val="1981761824"/>
        <c:crosses val="autoZero"/>
        <c:auto val="1"/>
        <c:lblAlgn val="ctr"/>
        <c:lblOffset val="100"/>
        <c:noMultiLvlLbl val="0"/>
      </c:catAx>
      <c:valAx>
        <c:axId val="1981761824"/>
        <c:scaling>
          <c:orientation val="minMax"/>
          <c:max val="1700"/>
          <c:min val="0"/>
        </c:scaling>
        <c:delete val="0"/>
        <c:axPos val="l"/>
        <c:numFmt formatCode="#,##0" sourceLinked="1"/>
        <c:majorTickMark val="out"/>
        <c:minorTickMark val="none"/>
        <c:tickLblPos val="nextTo"/>
        <c:spPr>
          <a:ln>
            <a:noFill/>
          </a:ln>
        </c:spPr>
        <c:txPr>
          <a:bodyPr/>
          <a:lstStyle/>
          <a:p>
            <a:pPr>
              <a:defRPr sz="500">
                <a:solidFill>
                  <a:schemeClr val="bg1"/>
                </a:solidFill>
              </a:defRPr>
            </a:pPr>
            <a:endParaRPr lang="es-EC"/>
          </a:p>
        </c:txPr>
        <c:crossAx val="1981761280"/>
        <c:crosses val="autoZero"/>
        <c:crossBetween val="between"/>
      </c:valAx>
      <c:valAx>
        <c:axId val="1981749856"/>
        <c:scaling>
          <c:orientation val="minMax"/>
          <c:max val="2"/>
          <c:min val="-4"/>
        </c:scaling>
        <c:delete val="0"/>
        <c:axPos val="r"/>
        <c:numFmt formatCode="#,##0.0" sourceLinked="1"/>
        <c:majorTickMark val="out"/>
        <c:minorTickMark val="none"/>
        <c:tickLblPos val="nextTo"/>
        <c:spPr>
          <a:ln>
            <a:noFill/>
          </a:ln>
        </c:spPr>
        <c:txPr>
          <a:bodyPr/>
          <a:lstStyle/>
          <a:p>
            <a:pPr>
              <a:defRPr sz="800">
                <a:solidFill>
                  <a:schemeClr val="bg1"/>
                </a:solidFill>
              </a:defRPr>
            </a:pPr>
            <a:endParaRPr lang="es-EC"/>
          </a:p>
        </c:txPr>
        <c:crossAx val="1981762368"/>
        <c:crosses val="max"/>
        <c:crossBetween val="between"/>
      </c:valAx>
      <c:catAx>
        <c:axId val="1981762368"/>
        <c:scaling>
          <c:orientation val="minMax"/>
        </c:scaling>
        <c:delete val="1"/>
        <c:axPos val="b"/>
        <c:numFmt formatCode="General" sourceLinked="1"/>
        <c:majorTickMark val="out"/>
        <c:minorTickMark val="none"/>
        <c:tickLblPos val="nextTo"/>
        <c:crossAx val="1981749856"/>
        <c:crosses val="autoZero"/>
        <c:auto val="1"/>
        <c:lblAlgn val="ctr"/>
        <c:lblOffset val="100"/>
        <c:noMultiLvlLbl val="0"/>
      </c:catAx>
      <c:spPr>
        <a:noFill/>
        <a:ln>
          <a:noFill/>
        </a:ln>
        <a:effectLst/>
      </c:spPr>
    </c:plotArea>
    <c:legend>
      <c:legendPos val="b"/>
      <c:layout>
        <c:manualLayout>
          <c:xMode val="edge"/>
          <c:yMode val="edge"/>
          <c:x val="2.669107326913395E-2"/>
          <c:y val="0.93704148784468833"/>
          <c:w val="0.94704386158227505"/>
          <c:h val="4.6602672900753324E-2"/>
        </c:manualLayout>
      </c:layout>
      <c:overlay val="0"/>
      <c:spPr>
        <a:noFill/>
        <a:ln>
          <a:noFill/>
        </a:ln>
        <a:effectLst/>
      </c:spPr>
      <c:txPr>
        <a:bodyPr rot="0" vert="horz"/>
        <a:lstStyle/>
        <a:p>
          <a:pPr>
            <a:defRPr/>
          </a:pPr>
          <a:endParaRPr lang="es-EC"/>
        </a:p>
      </c:txPr>
    </c:legend>
    <c:plotVisOnly val="1"/>
    <c:dispBlanksAs val="zero"/>
    <c:showDLblsOverMax val="0"/>
  </c:chart>
  <c:spPr>
    <a:solidFill>
      <a:schemeClr val="bg1"/>
    </a:solidFill>
    <a:ln w="9525" cap="flat" cmpd="sng" algn="ctr">
      <a:noFill/>
      <a:round/>
    </a:ln>
    <a:effectLst/>
  </c:spPr>
  <c:txPr>
    <a:bodyPr/>
    <a:lstStyle/>
    <a:p>
      <a:pPr>
        <a:defRPr sz="1100">
          <a:solidFill>
            <a:srgbClr val="5A5A72"/>
          </a:solidFill>
          <a:latin typeface="Century Gothic" panose="020B0502020202020204" pitchFamily="34" charset="0"/>
        </a:defRPr>
      </a:pPr>
      <a:endParaRPr lang="es-EC"/>
    </a:p>
  </c:txPr>
  <c:printSettings>
    <c:headerFooter/>
    <c:pageMargins b="0.75" l="0.7" r="0.7" t="0.75" header="0.3" footer="0.3"/>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113847661625422E-2"/>
          <c:y val="1.511103250459957E-2"/>
          <c:w val="0.97291070974540428"/>
          <c:h val="0.84734165529333749"/>
        </c:manualLayout>
      </c:layout>
      <c:barChart>
        <c:barDir val="col"/>
        <c:grouping val="clustered"/>
        <c:varyColors val="0"/>
        <c:ser>
          <c:idx val="1"/>
          <c:order val="0"/>
          <c:tx>
            <c:strRef>
              <c:f>'3.1.4_PROD_A SECUNDARIA'!$B$20</c:f>
              <c:strCache>
                <c:ptCount val="1"/>
                <c:pt idx="0">
                  <c:v>Producción pública por alumno (dólares corrientes)</c:v>
                </c:pt>
              </c:strCache>
            </c:strRef>
          </c:tx>
          <c:spPr>
            <a:solidFill>
              <a:srgbClr val="FFC1CD"/>
            </a:solidFill>
            <a:ln>
              <a:solidFill>
                <a:srgbClr val="D64265"/>
              </a:solidFill>
            </a:ln>
            <a:effectLst/>
          </c:spPr>
          <c:invertIfNegative val="0"/>
          <c:dLbls>
            <c:spPr>
              <a:noFill/>
              <a:ln>
                <a:noFill/>
              </a:ln>
              <a:effectLst/>
            </c:spPr>
            <c:txPr>
              <a:bodyPr rot="0" vert="horz"/>
              <a:lstStyle/>
              <a:p>
                <a:pPr>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'3.1.4_PROD_A SECUNDARIA'!$C$19:$T$19</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'3.1.4_PROD_A SECUNDARIA'!$C$20:$T$20</c:f>
              <c:numCache>
                <c:formatCode>#,##0</c:formatCode>
                <c:ptCount val="18"/>
                <c:pt idx="0">
                  <c:v>614</c:v>
                </c:pt>
                <c:pt idx="1">
                  <c:v>705</c:v>
                </c:pt>
                <c:pt idx="2">
                  <c:v>629</c:v>
                </c:pt>
                <c:pt idx="3">
                  <c:v>621</c:v>
                </c:pt>
                <c:pt idx="4">
                  <c:v>694</c:v>
                </c:pt>
                <c:pt idx="5">
                  <c:v>628</c:v>
                </c:pt>
                <c:pt idx="6">
                  <c:v>681</c:v>
                </c:pt>
                <c:pt idx="7">
                  <c:v>626</c:v>
                </c:pt>
                <c:pt idx="8">
                  <c:v>609</c:v>
                </c:pt>
                <c:pt idx="9">
                  <c:v>640</c:v>
                </c:pt>
                <c:pt idx="10">
                  <c:v>810</c:v>
                </c:pt>
                <c:pt idx="11">
                  <c:v>846</c:v>
                </c:pt>
                <c:pt idx="12">
                  <c:v>895</c:v>
                </c:pt>
                <c:pt idx="13">
                  <c:v>830</c:v>
                </c:pt>
                <c:pt idx="14">
                  <c:v>770</c:v>
                </c:pt>
                <c:pt idx="15">
                  <c:v>830</c:v>
                </c:pt>
                <c:pt idx="16">
                  <c:v>964</c:v>
                </c:pt>
                <c:pt idx="17">
                  <c:v>994</c:v>
                </c:pt>
              </c:numCache>
            </c:numRef>
          </c:val>
          <c:extLst xmlns:c16r2="http://schemas.microsoft.com/office/drawing/2015/06/chart">
            <c:ext xmlns:c16="http://schemas.microsoft.com/office/drawing/2014/chart" uri="{C3380CC4-5D6E-409C-BE32-E72D297353CC}">
              <c16:uniqueId val="{00000000-1C08-4FB6-A18B-EA7DDA4C3B9A}"/>
            </c:ext>
          </c:extLst>
        </c:ser>
        <c:ser>
          <c:idx val="0"/>
          <c:order val="1"/>
          <c:tx>
            <c:strRef>
              <c:f>'3.1.4_PROD_A SECUNDARIA'!$B$21</c:f>
              <c:strCache>
                <c:ptCount val="1"/>
                <c:pt idx="0">
                  <c:v>Producción privada por alumno (dólares corrientes)</c:v>
                </c:pt>
              </c:strCache>
            </c:strRef>
          </c:tx>
          <c:spPr>
            <a:solidFill>
              <a:srgbClr val="BFBFBF"/>
            </a:solidFill>
            <a:ln>
              <a:solidFill>
                <a:srgbClr val="6E6E7C"/>
              </a:solidFill>
            </a:ln>
            <a:effectLst/>
          </c:spPr>
          <c:invertIfNegative val="0"/>
          <c:dLbls>
            <c:spPr>
              <a:noFill/>
              <a:ln>
                <a:noFill/>
              </a:ln>
              <a:effectLst/>
            </c:spPr>
            <c:txPr>
              <a:bodyPr rot="0" vert="horz"/>
              <a:lstStyle/>
              <a:p>
                <a:pPr>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'3.1.4_PROD_A SECUNDARIA'!$C$19:$T$19</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'3.1.4_PROD_A SECUNDARIA'!$C$21:$T$21</c:f>
              <c:numCache>
                <c:formatCode>#,##0</c:formatCode>
                <c:ptCount val="18"/>
                <c:pt idx="0">
                  <c:v>732</c:v>
                </c:pt>
                <c:pt idx="1">
                  <c:v>748</c:v>
                </c:pt>
                <c:pt idx="2">
                  <c:v>606</c:v>
                </c:pt>
                <c:pt idx="3">
                  <c:v>693</c:v>
                </c:pt>
                <c:pt idx="4">
                  <c:v>706</c:v>
                </c:pt>
                <c:pt idx="5">
                  <c:v>758</c:v>
                </c:pt>
                <c:pt idx="6">
                  <c:v>830</c:v>
                </c:pt>
                <c:pt idx="7">
                  <c:v>904</c:v>
                </c:pt>
                <c:pt idx="8">
                  <c:v>952</c:v>
                </c:pt>
                <c:pt idx="9">
                  <c:v>997</c:v>
                </c:pt>
                <c:pt idx="10">
                  <c:v>1058</c:v>
                </c:pt>
                <c:pt idx="11">
                  <c:v>1139</c:v>
                </c:pt>
                <c:pt idx="12">
                  <c:v>1135</c:v>
                </c:pt>
                <c:pt idx="13">
                  <c:v>1058</c:v>
                </c:pt>
                <c:pt idx="14">
                  <c:v>1160</c:v>
                </c:pt>
                <c:pt idx="15">
                  <c:v>1151</c:v>
                </c:pt>
                <c:pt idx="16">
                  <c:v>1182</c:v>
                </c:pt>
                <c:pt idx="17">
                  <c:v>1177</c:v>
                </c:pt>
              </c:numCache>
            </c:numRef>
          </c:val>
          <c:extLst xmlns:c16r2="http://schemas.microsoft.com/office/drawing/2015/06/chart">
            <c:ext xmlns:c16="http://schemas.microsoft.com/office/drawing/2014/chart" uri="{C3380CC4-5D6E-409C-BE32-E72D297353CC}">
              <c16:uniqueId val="{00000001-1C08-4FB6-A18B-EA7DDA4C3B9A}"/>
            </c:ext>
          </c:extLst>
        </c:ser>
        <c:dLbls>
          <c:showLegendKey val="0"/>
          <c:showVal val="1"/>
          <c:showCatName val="0"/>
          <c:showSerName val="0"/>
          <c:showPercent val="0"/>
          <c:showBubbleSize val="0"/>
        </c:dLbls>
        <c:gapWidth val="60"/>
        <c:axId val="1981759648"/>
        <c:axId val="1981751488"/>
      </c:barChart>
      <c:lineChart>
        <c:grouping val="standard"/>
        <c:varyColors val="0"/>
        <c:ser>
          <c:idx val="2"/>
          <c:order val="2"/>
          <c:tx>
            <c:strRef>
              <c:f>'3.1.4_PROD_A SECUNDARIA'!$B$22</c:f>
              <c:strCache>
                <c:ptCount val="1"/>
                <c:pt idx="0">
                  <c:v>Relación privado/público</c:v>
                </c:pt>
              </c:strCache>
            </c:strRef>
          </c:tx>
          <c:spPr>
            <a:ln w="22225">
              <a:solidFill>
                <a:srgbClr val="FFC000"/>
              </a:solidFill>
              <a:prstDash val="sysDash"/>
            </a:ln>
          </c:spPr>
          <c:marker>
            <c:symbol val="diamond"/>
            <c:size val="8"/>
            <c:spPr>
              <a:solidFill>
                <a:schemeClr val="accent6">
                  <a:lumMod val="40000"/>
                  <a:lumOff val="60000"/>
                  <a:alpha val="97000"/>
                </a:schemeClr>
              </a:solidFill>
              <a:ln w="6350">
                <a:solidFill>
                  <a:srgbClr val="FFC000">
                    <a:alpha val="98000"/>
                  </a:srgbClr>
                </a:solidFill>
              </a:ln>
            </c:spPr>
          </c:marker>
          <c:dLbls>
            <c:numFmt formatCode="#,##0.0" sourceLinked="0"/>
            <c:spPr>
              <a:noFill/>
              <a:ln>
                <a:noFill/>
              </a:ln>
              <a:effectLst/>
            </c:sp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'3.1.4_PROD_A SECUNDARIA'!$C$19:$T$19</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'3.1.4_PROD_A SECUNDARIA'!$C$22:$T$22</c:f>
              <c:numCache>
                <c:formatCode>#,##0.0</c:formatCode>
                <c:ptCount val="18"/>
                <c:pt idx="0">
                  <c:v>1.1921824104234529</c:v>
                </c:pt>
                <c:pt idx="1">
                  <c:v>1.0609929078014184</c:v>
                </c:pt>
                <c:pt idx="2">
                  <c:v>0.9634340222575517</c:v>
                </c:pt>
                <c:pt idx="3">
                  <c:v>1.1159420289855073</c:v>
                </c:pt>
                <c:pt idx="4">
                  <c:v>1.0172910662824208</c:v>
                </c:pt>
                <c:pt idx="5">
                  <c:v>1.2070063694267517</c:v>
                </c:pt>
                <c:pt idx="6">
                  <c:v>1.2187958883994126</c:v>
                </c:pt>
                <c:pt idx="7">
                  <c:v>1.4440894568690097</c:v>
                </c:pt>
                <c:pt idx="8">
                  <c:v>1.5632183908045978</c:v>
                </c:pt>
                <c:pt idx="9">
                  <c:v>1.5578125</c:v>
                </c:pt>
                <c:pt idx="10">
                  <c:v>1.3061728395061729</c:v>
                </c:pt>
                <c:pt idx="11">
                  <c:v>1.3463356973995271</c:v>
                </c:pt>
                <c:pt idx="12">
                  <c:v>1.2681564245810055</c:v>
                </c:pt>
                <c:pt idx="13">
                  <c:v>1.2746987951807229</c:v>
                </c:pt>
                <c:pt idx="14">
                  <c:v>1.5064935064935066</c:v>
                </c:pt>
                <c:pt idx="15">
                  <c:v>1.3867469879518073</c:v>
                </c:pt>
                <c:pt idx="16">
                  <c:v>1.2261410788381744</c:v>
                </c:pt>
                <c:pt idx="17">
                  <c:v>1.1841046277665996</c:v>
                </c:pt>
              </c:numCache>
            </c:numRef>
          </c:val>
          <c:smooth val="0"/>
          <c:extLst xmlns:c16r2="http://schemas.microsoft.com/office/drawing/2015/06/chart">
            <c:ext xmlns:c16="http://schemas.microsoft.com/office/drawing/2014/chart" uri="{C3380CC4-5D6E-409C-BE32-E72D297353CC}">
              <c16:uniqueId val="{00000002-1C08-4FB6-A18B-EA7DDA4C3B9A}"/>
            </c:ext>
          </c:extLst>
        </c:ser>
        <c:dLbls>
          <c:showLegendKey val="0"/>
          <c:showVal val="0"/>
          <c:showCatName val="0"/>
          <c:showSerName val="0"/>
          <c:showPercent val="0"/>
          <c:showBubbleSize val="0"/>
        </c:dLbls>
        <c:marker val="1"/>
        <c:smooth val="0"/>
        <c:axId val="1981750400"/>
        <c:axId val="1981754208"/>
      </c:lineChart>
      <c:catAx>
        <c:axId val="1981759648"/>
        <c:scaling>
          <c:orientation val="minMax"/>
        </c:scaling>
        <c:delete val="0"/>
        <c:axPos val="b"/>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es-EC"/>
          </a:p>
        </c:txPr>
        <c:crossAx val="1981751488"/>
        <c:crosses val="autoZero"/>
        <c:auto val="1"/>
        <c:lblAlgn val="ctr"/>
        <c:lblOffset val="100"/>
        <c:noMultiLvlLbl val="0"/>
      </c:catAx>
      <c:valAx>
        <c:axId val="1981751488"/>
        <c:scaling>
          <c:orientation val="minMax"/>
          <c:max val="1600"/>
          <c:min val="0"/>
        </c:scaling>
        <c:delete val="0"/>
        <c:axPos val="l"/>
        <c:numFmt formatCode="#,##0" sourceLinked="1"/>
        <c:majorTickMark val="out"/>
        <c:minorTickMark val="none"/>
        <c:tickLblPos val="nextTo"/>
        <c:spPr>
          <a:ln>
            <a:noFill/>
          </a:ln>
        </c:spPr>
        <c:txPr>
          <a:bodyPr/>
          <a:lstStyle/>
          <a:p>
            <a:pPr>
              <a:defRPr sz="500">
                <a:solidFill>
                  <a:schemeClr val="bg1"/>
                </a:solidFill>
              </a:defRPr>
            </a:pPr>
            <a:endParaRPr lang="es-EC"/>
          </a:p>
        </c:txPr>
        <c:crossAx val="1981759648"/>
        <c:crosses val="autoZero"/>
        <c:crossBetween val="between"/>
      </c:valAx>
      <c:valAx>
        <c:axId val="1981754208"/>
        <c:scaling>
          <c:orientation val="minMax"/>
          <c:max val="2"/>
          <c:min val="-4"/>
        </c:scaling>
        <c:delete val="0"/>
        <c:axPos val="r"/>
        <c:numFmt formatCode="#,##0.0" sourceLinked="1"/>
        <c:majorTickMark val="out"/>
        <c:minorTickMark val="none"/>
        <c:tickLblPos val="nextTo"/>
        <c:spPr>
          <a:ln>
            <a:noFill/>
          </a:ln>
        </c:spPr>
        <c:txPr>
          <a:bodyPr/>
          <a:lstStyle/>
          <a:p>
            <a:pPr>
              <a:defRPr sz="600">
                <a:solidFill>
                  <a:schemeClr val="bg1"/>
                </a:solidFill>
              </a:defRPr>
            </a:pPr>
            <a:endParaRPr lang="es-EC"/>
          </a:p>
        </c:txPr>
        <c:crossAx val="1981750400"/>
        <c:crosses val="max"/>
        <c:crossBetween val="between"/>
      </c:valAx>
      <c:catAx>
        <c:axId val="1981750400"/>
        <c:scaling>
          <c:orientation val="minMax"/>
        </c:scaling>
        <c:delete val="1"/>
        <c:axPos val="b"/>
        <c:numFmt formatCode="General" sourceLinked="1"/>
        <c:majorTickMark val="out"/>
        <c:minorTickMark val="none"/>
        <c:tickLblPos val="nextTo"/>
        <c:crossAx val="1981754208"/>
        <c:crosses val="autoZero"/>
        <c:auto val="1"/>
        <c:lblAlgn val="ctr"/>
        <c:lblOffset val="100"/>
        <c:noMultiLvlLbl val="0"/>
      </c:catAx>
      <c:spPr>
        <a:noFill/>
        <a:ln>
          <a:noFill/>
        </a:ln>
        <a:effectLst/>
      </c:spPr>
    </c:plotArea>
    <c:legend>
      <c:legendPos val="b"/>
      <c:layout>
        <c:manualLayout>
          <c:xMode val="edge"/>
          <c:yMode val="edge"/>
          <c:x val="2.669107326913395E-2"/>
          <c:y val="0.93704148784468833"/>
          <c:w val="0.94704386158227505"/>
          <c:h val="4.6602672900753324E-2"/>
        </c:manualLayout>
      </c:layout>
      <c:overlay val="0"/>
      <c:spPr>
        <a:noFill/>
        <a:ln>
          <a:noFill/>
        </a:ln>
        <a:effectLst/>
      </c:spPr>
      <c:txPr>
        <a:bodyPr rot="0" vert="horz"/>
        <a:lstStyle/>
        <a:p>
          <a:pPr>
            <a:defRPr/>
          </a:pPr>
          <a:endParaRPr lang="es-EC"/>
        </a:p>
      </c:txPr>
    </c:legend>
    <c:plotVisOnly val="1"/>
    <c:dispBlanksAs val="zero"/>
    <c:showDLblsOverMax val="0"/>
  </c:chart>
  <c:spPr>
    <a:solidFill>
      <a:schemeClr val="bg1"/>
    </a:solidFill>
    <a:ln w="9525" cap="flat" cmpd="sng" algn="ctr">
      <a:noFill/>
      <a:round/>
    </a:ln>
    <a:effectLst/>
  </c:spPr>
  <c:txPr>
    <a:bodyPr/>
    <a:lstStyle/>
    <a:p>
      <a:pPr>
        <a:defRPr sz="1100">
          <a:solidFill>
            <a:srgbClr val="5A5A72"/>
          </a:solidFill>
          <a:latin typeface="Century Gothic" panose="020B0502020202020204" pitchFamily="34" charset="0"/>
        </a:defRPr>
      </a:pPr>
      <a:endParaRPr lang="es-EC"/>
    </a:p>
  </c:txPr>
  <c:printSettings>
    <c:headerFooter/>
    <c:pageMargins b="0.75" l="0.7" r="0.7" t="0.75" header="0.3" footer="0.3"/>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113848797853499E-2"/>
          <c:y val="1.9723313956908947E-2"/>
          <c:w val="0.94841642923977099"/>
          <c:h val="0.84734165529333749"/>
        </c:manualLayout>
      </c:layout>
      <c:barChart>
        <c:barDir val="col"/>
        <c:grouping val="clustered"/>
        <c:varyColors val="0"/>
        <c:ser>
          <c:idx val="1"/>
          <c:order val="0"/>
          <c:tx>
            <c:strRef>
              <c:f>'3.1.5_PROD_A SUPERIOR'!$B$20</c:f>
              <c:strCache>
                <c:ptCount val="1"/>
                <c:pt idx="0">
                  <c:v>Producción pública por alumno (dólares corrientes)</c:v>
                </c:pt>
              </c:strCache>
            </c:strRef>
          </c:tx>
          <c:spPr>
            <a:solidFill>
              <a:srgbClr val="FFC1CD"/>
            </a:solidFill>
            <a:ln>
              <a:solidFill>
                <a:srgbClr val="D64265"/>
              </a:solidFill>
            </a:ln>
            <a:effectLst/>
          </c:spPr>
          <c:invertIfNegative val="0"/>
          <c:dLbls>
            <c:spPr>
              <a:noFill/>
              <a:ln>
                <a:noFill/>
              </a:ln>
              <a:effectLst/>
            </c:spPr>
            <c:txPr>
              <a:bodyPr rot="0" vert="horz"/>
              <a:lstStyle/>
              <a:p>
                <a:pPr>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'3.1.5_PROD_A SUPERIOR'!$C$19:$T$19</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'3.1.5_PROD_A SUPERIOR'!$C$20:$T$20</c:f>
              <c:numCache>
                <c:formatCode>#,##0</c:formatCode>
                <c:ptCount val="18"/>
                <c:pt idx="0">
                  <c:v>1533</c:v>
                </c:pt>
                <c:pt idx="1">
                  <c:v>2036</c:v>
                </c:pt>
                <c:pt idx="2">
                  <c:v>2179</c:v>
                </c:pt>
                <c:pt idx="3">
                  <c:v>2406</c:v>
                </c:pt>
                <c:pt idx="4">
                  <c:v>2452</c:v>
                </c:pt>
                <c:pt idx="5">
                  <c:v>2569</c:v>
                </c:pt>
                <c:pt idx="6">
                  <c:v>2692</c:v>
                </c:pt>
                <c:pt idx="7">
                  <c:v>2882</c:v>
                </c:pt>
                <c:pt idx="8">
                  <c:v>3029</c:v>
                </c:pt>
                <c:pt idx="9">
                  <c:v>2981</c:v>
                </c:pt>
                <c:pt idx="10">
                  <c:v>2935</c:v>
                </c:pt>
                <c:pt idx="11">
                  <c:v>2797</c:v>
                </c:pt>
                <c:pt idx="12">
                  <c:v>2404</c:v>
                </c:pt>
                <c:pt idx="13">
                  <c:v>2280</c:v>
                </c:pt>
                <c:pt idx="14">
                  <c:v>2046</c:v>
                </c:pt>
                <c:pt idx="15">
                  <c:v>2039</c:v>
                </c:pt>
                <c:pt idx="16">
                  <c:v>2065</c:v>
                </c:pt>
                <c:pt idx="17">
                  <c:v>2222</c:v>
                </c:pt>
              </c:numCache>
            </c:numRef>
          </c:val>
          <c:extLst xmlns:c16r2="http://schemas.microsoft.com/office/drawing/2015/06/chart">
            <c:ext xmlns:c16="http://schemas.microsoft.com/office/drawing/2014/chart" uri="{C3380CC4-5D6E-409C-BE32-E72D297353CC}">
              <c16:uniqueId val="{00000000-0E0B-4A87-98BC-43CF2D3A3A14}"/>
            </c:ext>
          </c:extLst>
        </c:ser>
        <c:ser>
          <c:idx val="0"/>
          <c:order val="1"/>
          <c:tx>
            <c:strRef>
              <c:f>'3.1.5_PROD_A SUPERIOR'!$B$21</c:f>
              <c:strCache>
                <c:ptCount val="1"/>
                <c:pt idx="0">
                  <c:v>Producción privada por alumno (dólares corrientes)</c:v>
                </c:pt>
              </c:strCache>
            </c:strRef>
          </c:tx>
          <c:spPr>
            <a:solidFill>
              <a:srgbClr val="BFBFBF"/>
            </a:solidFill>
            <a:ln>
              <a:solidFill>
                <a:srgbClr val="6E6E7C"/>
              </a:solidFill>
            </a:ln>
            <a:effectLst/>
          </c:spPr>
          <c:invertIfNegative val="0"/>
          <c:dLbls>
            <c:spPr>
              <a:noFill/>
              <a:ln>
                <a:noFill/>
              </a:ln>
              <a:effectLst/>
            </c:spPr>
            <c:txPr>
              <a:bodyPr rot="0" vert="horz"/>
              <a:lstStyle/>
              <a:p>
                <a:pPr>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'3.1.5_PROD_A SUPERIOR'!$C$19:$T$19</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'3.1.5_PROD_A SUPERIOR'!$C$21:$T$21</c:f>
              <c:numCache>
                <c:formatCode>#,##0</c:formatCode>
                <c:ptCount val="18"/>
                <c:pt idx="0">
                  <c:v>2030</c:v>
                </c:pt>
                <c:pt idx="1">
                  <c:v>2224</c:v>
                </c:pt>
                <c:pt idx="2">
                  <c:v>2227</c:v>
                </c:pt>
                <c:pt idx="3">
                  <c:v>2481</c:v>
                </c:pt>
                <c:pt idx="4">
                  <c:v>2605</c:v>
                </c:pt>
                <c:pt idx="5">
                  <c:v>2633</c:v>
                </c:pt>
                <c:pt idx="6">
                  <c:v>2705</c:v>
                </c:pt>
                <c:pt idx="7">
                  <c:v>2926</c:v>
                </c:pt>
                <c:pt idx="8">
                  <c:v>2920</c:v>
                </c:pt>
                <c:pt idx="9">
                  <c:v>3103</c:v>
                </c:pt>
                <c:pt idx="10">
                  <c:v>3192</c:v>
                </c:pt>
                <c:pt idx="11">
                  <c:v>3158</c:v>
                </c:pt>
                <c:pt idx="12">
                  <c:v>2620</c:v>
                </c:pt>
                <c:pt idx="13">
                  <c:v>3194</c:v>
                </c:pt>
                <c:pt idx="14">
                  <c:v>3491</c:v>
                </c:pt>
                <c:pt idx="15">
                  <c:v>3246</c:v>
                </c:pt>
                <c:pt idx="16">
                  <c:v>3212</c:v>
                </c:pt>
                <c:pt idx="17">
                  <c:v>3241</c:v>
                </c:pt>
              </c:numCache>
            </c:numRef>
          </c:val>
          <c:extLst xmlns:c16r2="http://schemas.microsoft.com/office/drawing/2015/06/chart">
            <c:ext xmlns:c16="http://schemas.microsoft.com/office/drawing/2014/chart" uri="{C3380CC4-5D6E-409C-BE32-E72D297353CC}">
              <c16:uniqueId val="{00000001-0E0B-4A87-98BC-43CF2D3A3A14}"/>
            </c:ext>
          </c:extLst>
        </c:ser>
        <c:dLbls>
          <c:showLegendKey val="0"/>
          <c:showVal val="1"/>
          <c:showCatName val="0"/>
          <c:showSerName val="0"/>
          <c:showPercent val="0"/>
          <c:showBubbleSize val="0"/>
        </c:dLbls>
        <c:gapWidth val="60"/>
        <c:axId val="1981758560"/>
        <c:axId val="1981756928"/>
      </c:barChart>
      <c:lineChart>
        <c:grouping val="standard"/>
        <c:varyColors val="0"/>
        <c:ser>
          <c:idx val="2"/>
          <c:order val="2"/>
          <c:tx>
            <c:strRef>
              <c:f>'3.1.5_PROD_A SUPERIOR'!$B$22</c:f>
              <c:strCache>
                <c:ptCount val="1"/>
                <c:pt idx="0">
                  <c:v>Relación privado/público</c:v>
                </c:pt>
              </c:strCache>
            </c:strRef>
          </c:tx>
          <c:spPr>
            <a:ln w="22225">
              <a:solidFill>
                <a:srgbClr val="FFC000"/>
              </a:solidFill>
              <a:prstDash val="sysDash"/>
            </a:ln>
          </c:spPr>
          <c:marker>
            <c:symbol val="diamond"/>
            <c:size val="8"/>
            <c:spPr>
              <a:solidFill>
                <a:schemeClr val="accent6">
                  <a:lumMod val="40000"/>
                  <a:lumOff val="60000"/>
                  <a:alpha val="97000"/>
                </a:schemeClr>
              </a:solidFill>
              <a:ln w="6350">
                <a:solidFill>
                  <a:srgbClr val="FFC000"/>
                </a:solidFill>
              </a:ln>
            </c:spPr>
          </c:marker>
          <c:dLbls>
            <c:numFmt formatCode="#,##0.0" sourceLinked="0"/>
            <c:spPr>
              <a:noFill/>
              <a:ln>
                <a:noFill/>
              </a:ln>
              <a:effectLst/>
            </c:sp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'3.1.5_PROD_A SUPERIOR'!$C$19:$T$19</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'3.1.5_PROD_A SUPERIOR'!$C$22:$T$22</c:f>
              <c:numCache>
                <c:formatCode>#,##0.0</c:formatCode>
                <c:ptCount val="18"/>
                <c:pt idx="0">
                  <c:v>1.3242009132420092</c:v>
                </c:pt>
                <c:pt idx="1">
                  <c:v>1.0923379174852652</c:v>
                </c:pt>
                <c:pt idx="2">
                  <c:v>1.0220284534189996</c:v>
                </c:pt>
                <c:pt idx="3">
                  <c:v>1.0311720698254363</c:v>
                </c:pt>
                <c:pt idx="4">
                  <c:v>1.0623980424143555</c:v>
                </c:pt>
                <c:pt idx="5">
                  <c:v>1.0249124172829895</c:v>
                </c:pt>
                <c:pt idx="6">
                  <c:v>1.0048291233283804</c:v>
                </c:pt>
                <c:pt idx="7">
                  <c:v>1.0152671755725191</c:v>
                </c:pt>
                <c:pt idx="8">
                  <c:v>0.96401452624628592</c:v>
                </c:pt>
                <c:pt idx="9">
                  <c:v>1.0409258638040926</c:v>
                </c:pt>
                <c:pt idx="10">
                  <c:v>1.0875638841567292</c:v>
                </c:pt>
                <c:pt idx="11">
                  <c:v>1.1290668573471576</c:v>
                </c:pt>
                <c:pt idx="12">
                  <c:v>1.0898502495840265</c:v>
                </c:pt>
                <c:pt idx="13">
                  <c:v>1.4008771929824562</c:v>
                </c:pt>
                <c:pt idx="14">
                  <c:v>1.706256109481916</c:v>
                </c:pt>
                <c:pt idx="15">
                  <c:v>1.5919568415890142</c:v>
                </c:pt>
                <c:pt idx="16">
                  <c:v>1.5554479418886198</c:v>
                </c:pt>
                <c:pt idx="17">
                  <c:v>1.4585958595859585</c:v>
                </c:pt>
              </c:numCache>
            </c:numRef>
          </c:val>
          <c:smooth val="0"/>
          <c:extLst xmlns:c16r2="http://schemas.microsoft.com/office/drawing/2015/06/chart">
            <c:ext xmlns:c16="http://schemas.microsoft.com/office/drawing/2014/chart" uri="{C3380CC4-5D6E-409C-BE32-E72D297353CC}">
              <c16:uniqueId val="{00000002-0E0B-4A87-98BC-43CF2D3A3A14}"/>
            </c:ext>
          </c:extLst>
        </c:ser>
        <c:dLbls>
          <c:showLegendKey val="0"/>
          <c:showVal val="0"/>
          <c:showCatName val="0"/>
          <c:showSerName val="0"/>
          <c:showPercent val="0"/>
          <c:showBubbleSize val="0"/>
        </c:dLbls>
        <c:marker val="1"/>
        <c:smooth val="0"/>
        <c:axId val="1981752032"/>
        <c:axId val="1981750944"/>
      </c:lineChart>
      <c:catAx>
        <c:axId val="1981758560"/>
        <c:scaling>
          <c:orientation val="minMax"/>
        </c:scaling>
        <c:delete val="0"/>
        <c:axPos val="b"/>
        <c:numFmt formatCode="General" sourceLinked="1"/>
        <c:majorTickMark val="none"/>
        <c:minorTickMark val="none"/>
        <c:tickLblPos val="nextTo"/>
        <c:spPr>
          <a:noFill/>
          <a:ln w="9525" cap="flat" cmpd="sng" algn="ctr">
            <a:solidFill>
              <a:srgbClr val="5A5A72"/>
            </a:solidFill>
            <a:round/>
          </a:ln>
          <a:effectLst/>
        </c:spPr>
        <c:txPr>
          <a:bodyPr rot="-60000000" vert="horz"/>
          <a:lstStyle/>
          <a:p>
            <a:pPr>
              <a:defRPr/>
            </a:pPr>
            <a:endParaRPr lang="es-EC"/>
          </a:p>
        </c:txPr>
        <c:crossAx val="1981756928"/>
        <c:crosses val="autoZero"/>
        <c:auto val="1"/>
        <c:lblAlgn val="ctr"/>
        <c:lblOffset val="100"/>
        <c:noMultiLvlLbl val="0"/>
      </c:catAx>
      <c:valAx>
        <c:axId val="1981756928"/>
        <c:scaling>
          <c:orientation val="minMax"/>
          <c:max val="4500"/>
          <c:min val="0"/>
        </c:scaling>
        <c:delete val="0"/>
        <c:axPos val="l"/>
        <c:numFmt formatCode="#,##0" sourceLinked="1"/>
        <c:majorTickMark val="out"/>
        <c:minorTickMark val="none"/>
        <c:tickLblPos val="nextTo"/>
        <c:spPr>
          <a:ln>
            <a:noFill/>
          </a:ln>
        </c:spPr>
        <c:txPr>
          <a:bodyPr/>
          <a:lstStyle/>
          <a:p>
            <a:pPr>
              <a:defRPr sz="100">
                <a:solidFill>
                  <a:schemeClr val="bg1"/>
                </a:solidFill>
              </a:defRPr>
            </a:pPr>
            <a:endParaRPr lang="es-EC"/>
          </a:p>
        </c:txPr>
        <c:crossAx val="1981758560"/>
        <c:crosses val="autoZero"/>
        <c:crossBetween val="between"/>
      </c:valAx>
      <c:valAx>
        <c:axId val="1981750944"/>
        <c:scaling>
          <c:orientation val="minMax"/>
          <c:max val="2"/>
          <c:min val="-4"/>
        </c:scaling>
        <c:delete val="0"/>
        <c:axPos val="r"/>
        <c:numFmt formatCode="#,##0.0" sourceLinked="1"/>
        <c:majorTickMark val="out"/>
        <c:minorTickMark val="none"/>
        <c:tickLblPos val="nextTo"/>
        <c:spPr>
          <a:ln>
            <a:noFill/>
          </a:ln>
        </c:spPr>
        <c:txPr>
          <a:bodyPr/>
          <a:lstStyle/>
          <a:p>
            <a:pPr>
              <a:defRPr sz="100">
                <a:solidFill>
                  <a:schemeClr val="bg1"/>
                </a:solidFill>
              </a:defRPr>
            </a:pPr>
            <a:endParaRPr lang="es-EC"/>
          </a:p>
        </c:txPr>
        <c:crossAx val="1981752032"/>
        <c:crosses val="max"/>
        <c:crossBetween val="between"/>
      </c:valAx>
      <c:catAx>
        <c:axId val="1981752032"/>
        <c:scaling>
          <c:orientation val="minMax"/>
        </c:scaling>
        <c:delete val="1"/>
        <c:axPos val="b"/>
        <c:numFmt formatCode="General" sourceLinked="1"/>
        <c:majorTickMark val="out"/>
        <c:minorTickMark val="none"/>
        <c:tickLblPos val="nextTo"/>
        <c:crossAx val="1981750944"/>
        <c:crosses val="autoZero"/>
        <c:auto val="1"/>
        <c:lblAlgn val="ctr"/>
        <c:lblOffset val="100"/>
        <c:noMultiLvlLbl val="0"/>
      </c:catAx>
      <c:spPr>
        <a:noFill/>
        <a:ln>
          <a:noFill/>
        </a:ln>
        <a:effectLst/>
      </c:spPr>
    </c:plotArea>
    <c:legend>
      <c:legendPos val="b"/>
      <c:layout>
        <c:manualLayout>
          <c:xMode val="edge"/>
          <c:yMode val="edge"/>
          <c:x val="2.669107326913395E-2"/>
          <c:y val="0.93704148784468833"/>
          <c:w val="0.94704386158227505"/>
          <c:h val="4.6602672900753324E-2"/>
        </c:manualLayout>
      </c:layout>
      <c:overlay val="0"/>
      <c:spPr>
        <a:noFill/>
        <a:ln>
          <a:noFill/>
        </a:ln>
        <a:effectLst/>
      </c:spPr>
      <c:txPr>
        <a:bodyPr rot="0" vert="horz"/>
        <a:lstStyle/>
        <a:p>
          <a:pPr>
            <a:defRPr/>
          </a:pPr>
          <a:endParaRPr lang="es-EC"/>
        </a:p>
      </c:txPr>
    </c:legend>
    <c:plotVisOnly val="1"/>
    <c:dispBlanksAs val="zero"/>
    <c:showDLblsOverMax val="0"/>
  </c:chart>
  <c:spPr>
    <a:solidFill>
      <a:schemeClr val="bg1"/>
    </a:solidFill>
    <a:ln w="9525" cap="flat" cmpd="sng" algn="ctr">
      <a:noFill/>
      <a:round/>
    </a:ln>
    <a:effectLst/>
  </c:spPr>
  <c:txPr>
    <a:bodyPr/>
    <a:lstStyle/>
    <a:p>
      <a:pPr>
        <a:defRPr sz="1100">
          <a:solidFill>
            <a:srgbClr val="505A64"/>
          </a:solidFill>
          <a:latin typeface="Century Gothic" panose="020B0502020202020204" pitchFamily="34" charset="0"/>
        </a:defRPr>
      </a:pPr>
      <a:endParaRPr lang="es-EC"/>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554670722977831E-2"/>
          <c:y val="5.2774890587226495E-2"/>
          <c:w val="0.87615336435218338"/>
          <c:h val="0.69980196596778987"/>
        </c:manualLayout>
      </c:layout>
      <c:bar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extLst xmlns:c16r2="http://schemas.microsoft.com/office/drawing/2015/06/chart">
            <c:ext xmlns:c16="http://schemas.microsoft.com/office/drawing/2014/chart" uri="{C3380CC4-5D6E-409C-BE32-E72D297353CC}">
              <c16:uniqueId val="{00000000-8DB3-427A-B7C7-62E1D477672B}"/>
            </c:ext>
          </c:extLst>
        </c:ser>
        <c:ser>
          <c:idx val="1"/>
          <c:order val="1"/>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extLst xmlns:c16r2="http://schemas.microsoft.com/office/drawing/2015/06/chart">
            <c:ext xmlns:c16="http://schemas.microsoft.com/office/drawing/2014/chart" uri="{C3380CC4-5D6E-409C-BE32-E72D297353CC}">
              <c16:uniqueId val="{00000001-8DB3-427A-B7C7-62E1D477672B}"/>
            </c:ext>
          </c:extLst>
        </c:ser>
        <c:dLbls>
          <c:showLegendKey val="0"/>
          <c:showVal val="0"/>
          <c:showCatName val="0"/>
          <c:showSerName val="0"/>
          <c:showPercent val="0"/>
          <c:showBubbleSize val="0"/>
        </c:dLbls>
        <c:gapWidth val="150"/>
        <c:overlap val="100"/>
        <c:axId val="1792037056"/>
        <c:axId val="1792040864"/>
      </c:barChart>
      <c:catAx>
        <c:axId val="1792037056"/>
        <c:scaling>
          <c:orientation val="minMax"/>
        </c:scaling>
        <c:delete val="0"/>
        <c:axPos val="b"/>
        <c:numFmt formatCode="General" sourceLinked="1"/>
        <c:majorTickMark val="out"/>
        <c:minorTickMark val="none"/>
        <c:tickLblPos val="nextTo"/>
        <c:crossAx val="1792040864"/>
        <c:crosses val="autoZero"/>
        <c:auto val="1"/>
        <c:lblAlgn val="ctr"/>
        <c:lblOffset val="100"/>
        <c:noMultiLvlLbl val="0"/>
      </c:catAx>
      <c:valAx>
        <c:axId val="1792040864"/>
        <c:scaling>
          <c:orientation val="minMax"/>
        </c:scaling>
        <c:delete val="0"/>
        <c:axPos val="l"/>
        <c:numFmt formatCode="General" sourceLinked="1"/>
        <c:majorTickMark val="out"/>
        <c:minorTickMark val="none"/>
        <c:tickLblPos val="nextTo"/>
        <c:crossAx val="1792037056"/>
        <c:crosses val="autoZero"/>
        <c:crossBetween val="between"/>
      </c:valAx>
    </c:plotArea>
    <c:legend>
      <c:legendPos val="r"/>
      <c:layout>
        <c:manualLayout>
          <c:xMode val="edge"/>
          <c:yMode val="edge"/>
          <c:x val="7.445045931758533E-2"/>
          <c:y val="0.82719724766006564"/>
          <c:w val="0.88388287401574794"/>
          <c:h val="0.15843920287839905"/>
        </c:manualLayout>
      </c:layout>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2562457083517229E-2"/>
          <c:y val="5.4742297037148224E-2"/>
          <c:w val="0.9842592344578629"/>
          <c:h val="0.79051850790870348"/>
        </c:manualLayout>
      </c:layout>
      <c:barChart>
        <c:barDir val="col"/>
        <c:grouping val="percentStacked"/>
        <c:varyColors val="0"/>
        <c:ser>
          <c:idx val="0"/>
          <c:order val="0"/>
          <c:tx>
            <c:strRef>
              <c:f>'1.1.4_PROD-MyNM'!$B$18</c:f>
              <c:strCache>
                <c:ptCount val="1"/>
                <c:pt idx="0">
                  <c:v>Enseñanza Pública</c:v>
                </c:pt>
              </c:strCache>
            </c:strRef>
          </c:tx>
          <c:spPr>
            <a:solidFill>
              <a:srgbClr val="FFC1CD"/>
            </a:solidFill>
            <a:ln>
              <a:solidFill>
                <a:srgbClr val="D64265"/>
              </a:solidFill>
            </a:ln>
          </c:spPr>
          <c:invertIfNegative val="0"/>
          <c:dLbls>
            <c:spPr>
              <a:noFill/>
              <a:ln>
                <a:noFill/>
              </a:ln>
              <a:effectLst/>
            </c:spPr>
            <c:txPr>
              <a:bodyPr/>
              <a:lstStyle/>
              <a:p>
                <a:pPr>
                  <a:defRPr>
                    <a:solidFill>
                      <a:srgbClr val="5A5A72"/>
                    </a:solidFill>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'1.1.4_PROD-MyNM'!$C$17:$T$17</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'1.1.4_PROD-MyNM'!$C$18:$T$18</c:f>
              <c:numCache>
                <c:formatCode>0.0%</c:formatCode>
                <c:ptCount val="18"/>
                <c:pt idx="0">
                  <c:v>0.65035218306967946</c:v>
                </c:pt>
                <c:pt idx="1">
                  <c:v>0.68370481847014963</c:v>
                </c:pt>
                <c:pt idx="2">
                  <c:v>0.69590510880555101</c:v>
                </c:pt>
                <c:pt idx="3">
                  <c:v>0.68053013360833292</c:v>
                </c:pt>
                <c:pt idx="4">
                  <c:v>0.70050697539616902</c:v>
                </c:pt>
                <c:pt idx="5">
                  <c:v>0.7030808896177938</c:v>
                </c:pt>
                <c:pt idx="6">
                  <c:v>0.71986677779937303</c:v>
                </c:pt>
                <c:pt idx="7">
                  <c:v>0.69778461070059128</c:v>
                </c:pt>
                <c:pt idx="8">
                  <c:v>0.69759226964277621</c:v>
                </c:pt>
                <c:pt idx="9">
                  <c:v>0.68711532093920125</c:v>
                </c:pt>
                <c:pt idx="10">
                  <c:v>0.68702298918443527</c:v>
                </c:pt>
                <c:pt idx="11">
                  <c:v>0.67714592935976514</c:v>
                </c:pt>
                <c:pt idx="12">
                  <c:v>0.67628974577769985</c:v>
                </c:pt>
                <c:pt idx="13">
                  <c:v>0.69178135353215586</c:v>
                </c:pt>
                <c:pt idx="14">
                  <c:v>0.65834052217550376</c:v>
                </c:pt>
                <c:pt idx="15">
                  <c:v>0.65445219372825914</c:v>
                </c:pt>
                <c:pt idx="16">
                  <c:v>0.66868398946485874</c:v>
                </c:pt>
                <c:pt idx="17">
                  <c:v>0.66837554908121621</c:v>
                </c:pt>
              </c:numCache>
            </c:numRef>
          </c:val>
          <c:extLst xmlns:c16r2="http://schemas.microsoft.com/office/drawing/2015/06/chart">
            <c:ext xmlns:c16="http://schemas.microsoft.com/office/drawing/2014/chart" uri="{C3380CC4-5D6E-409C-BE32-E72D297353CC}">
              <c16:uniqueId val="{00000000-215C-42C9-8EC6-11D6FB02488A}"/>
            </c:ext>
          </c:extLst>
        </c:ser>
        <c:ser>
          <c:idx val="1"/>
          <c:order val="1"/>
          <c:tx>
            <c:strRef>
              <c:f>'1.1.4_PROD-MyNM'!$B$19</c:f>
              <c:strCache>
                <c:ptCount val="1"/>
                <c:pt idx="0">
                  <c:v>Enseñanza Privada</c:v>
                </c:pt>
              </c:strCache>
            </c:strRef>
          </c:tx>
          <c:spPr>
            <a:solidFill>
              <a:srgbClr val="BFBFBF"/>
            </a:solidFill>
            <a:ln>
              <a:solidFill>
                <a:srgbClr val="6E6E7C"/>
              </a:solidFill>
            </a:ln>
          </c:spPr>
          <c:invertIfNegative val="0"/>
          <c:dLbls>
            <c:spPr>
              <a:noFill/>
              <a:ln>
                <a:noFill/>
              </a:ln>
              <a:effectLst/>
            </c:spPr>
            <c:txPr>
              <a:bodyPr/>
              <a:lstStyle/>
              <a:p>
                <a:pPr>
                  <a:defRPr>
                    <a:solidFill>
                      <a:srgbClr val="5A5A72"/>
                    </a:solidFill>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'1.1.4_PROD-MyNM'!$C$17:$T$17</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'1.1.4_PROD-MyNM'!$C$19:$T$19</c:f>
              <c:numCache>
                <c:formatCode>0.0%</c:formatCode>
                <c:ptCount val="18"/>
                <c:pt idx="0">
                  <c:v>0.34964781693032049</c:v>
                </c:pt>
                <c:pt idx="1">
                  <c:v>0.31629518152985037</c:v>
                </c:pt>
                <c:pt idx="2">
                  <c:v>0.30409489119444894</c:v>
                </c:pt>
                <c:pt idx="3">
                  <c:v>0.31946986639166708</c:v>
                </c:pt>
                <c:pt idx="4">
                  <c:v>0.29949302460383098</c:v>
                </c:pt>
                <c:pt idx="5">
                  <c:v>0.29691911038220625</c:v>
                </c:pt>
                <c:pt idx="6">
                  <c:v>0.28013322220062692</c:v>
                </c:pt>
                <c:pt idx="7">
                  <c:v>0.30221538929940867</c:v>
                </c:pt>
                <c:pt idx="8">
                  <c:v>0.30240773035722379</c:v>
                </c:pt>
                <c:pt idx="9">
                  <c:v>0.31288467906079875</c:v>
                </c:pt>
                <c:pt idx="10">
                  <c:v>0.31297701081556473</c:v>
                </c:pt>
                <c:pt idx="11">
                  <c:v>0.32285407064023491</c:v>
                </c:pt>
                <c:pt idx="12">
                  <c:v>0.3237102542223001</c:v>
                </c:pt>
                <c:pt idx="13">
                  <c:v>0.30821864646784419</c:v>
                </c:pt>
                <c:pt idx="14">
                  <c:v>0.34165947782449624</c:v>
                </c:pt>
                <c:pt idx="15">
                  <c:v>0.34554780627174092</c:v>
                </c:pt>
                <c:pt idx="16">
                  <c:v>0.33131601053514131</c:v>
                </c:pt>
                <c:pt idx="17">
                  <c:v>0.33162445091878379</c:v>
                </c:pt>
              </c:numCache>
            </c:numRef>
          </c:val>
          <c:extLst xmlns:c16r2="http://schemas.microsoft.com/office/drawing/2015/06/chart">
            <c:ext xmlns:c16="http://schemas.microsoft.com/office/drawing/2014/chart" uri="{C3380CC4-5D6E-409C-BE32-E72D297353CC}">
              <c16:uniqueId val="{00000001-215C-42C9-8EC6-11D6FB02488A}"/>
            </c:ext>
          </c:extLst>
        </c:ser>
        <c:dLbls>
          <c:showLegendKey val="0"/>
          <c:showVal val="0"/>
          <c:showCatName val="0"/>
          <c:showSerName val="0"/>
          <c:showPercent val="0"/>
          <c:showBubbleSize val="0"/>
        </c:dLbls>
        <c:gapWidth val="150"/>
        <c:overlap val="100"/>
        <c:axId val="1792036512"/>
        <c:axId val="1792028352"/>
      </c:barChart>
      <c:catAx>
        <c:axId val="1792036512"/>
        <c:scaling>
          <c:orientation val="minMax"/>
        </c:scaling>
        <c:delete val="0"/>
        <c:axPos val="b"/>
        <c:numFmt formatCode="General" sourceLinked="1"/>
        <c:majorTickMark val="out"/>
        <c:minorTickMark val="none"/>
        <c:tickLblPos val="nextTo"/>
        <c:txPr>
          <a:bodyPr/>
          <a:lstStyle/>
          <a:p>
            <a:pPr>
              <a:defRPr>
                <a:solidFill>
                  <a:srgbClr val="5A5A72"/>
                </a:solidFill>
              </a:defRPr>
            </a:pPr>
            <a:endParaRPr lang="es-EC"/>
          </a:p>
        </c:txPr>
        <c:crossAx val="1792028352"/>
        <c:crosses val="autoZero"/>
        <c:auto val="1"/>
        <c:lblAlgn val="ctr"/>
        <c:lblOffset val="100"/>
        <c:noMultiLvlLbl val="0"/>
      </c:catAx>
      <c:valAx>
        <c:axId val="1792028352"/>
        <c:scaling>
          <c:orientation val="minMax"/>
        </c:scaling>
        <c:delete val="1"/>
        <c:axPos val="l"/>
        <c:numFmt formatCode="0%" sourceLinked="1"/>
        <c:majorTickMark val="out"/>
        <c:minorTickMark val="none"/>
        <c:tickLblPos val="nextTo"/>
        <c:crossAx val="1792036512"/>
        <c:crosses val="autoZero"/>
        <c:crossBetween val="between"/>
      </c:valAx>
    </c:plotArea>
    <c:legend>
      <c:legendPos val="b"/>
      <c:layout>
        <c:manualLayout>
          <c:xMode val="edge"/>
          <c:yMode val="edge"/>
          <c:x val="0.22528260986945126"/>
          <c:y val="0.93396960764495163"/>
          <c:w val="0.55411778495073971"/>
          <c:h val="5.0166559832151493E-2"/>
        </c:manualLayout>
      </c:layout>
      <c:overlay val="0"/>
    </c:legend>
    <c:plotVisOnly val="1"/>
    <c:dispBlanksAs val="gap"/>
    <c:showDLblsOverMax val="0"/>
  </c:chart>
  <c:spPr>
    <a:ln>
      <a:solidFill>
        <a:schemeClr val="bg1"/>
      </a:solidFill>
    </a:ln>
  </c:spPr>
  <c:txPr>
    <a:bodyPr/>
    <a:lstStyle/>
    <a:p>
      <a:pPr>
        <a:defRPr sz="1100">
          <a:solidFill>
            <a:srgbClr val="5A5A72"/>
          </a:solidFill>
          <a:latin typeface="Century Gothic" panose="020B0502020202020204" pitchFamily="34" charset="0"/>
        </a:defRPr>
      </a:pPr>
      <a:endParaRPr lang="es-EC"/>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756663149065114E-3"/>
          <c:y val="6.6267477021646056E-3"/>
          <c:w val="0.95543328733392863"/>
          <c:h val="0.85546121373611572"/>
        </c:manualLayout>
      </c:layout>
      <c:barChart>
        <c:barDir val="col"/>
        <c:grouping val="clustered"/>
        <c:varyColors val="0"/>
        <c:ser>
          <c:idx val="1"/>
          <c:order val="1"/>
          <c:tx>
            <c:strRef>
              <c:f>'1.2.1_CI-PIB'!$B$11</c:f>
              <c:strCache>
                <c:ptCount val="1"/>
                <c:pt idx="0">
                  <c:v>Consumo intermedio de la enseñanza</c:v>
                </c:pt>
              </c:strCache>
            </c:strRef>
          </c:tx>
          <c:spPr>
            <a:solidFill>
              <a:srgbClr val="FFC1CD"/>
            </a:solidFill>
            <a:ln>
              <a:solidFill>
                <a:srgbClr val="D64265"/>
              </a:solidFill>
            </a:ln>
          </c:spPr>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numRef>
              <c:f>'1.2.1_CI-PIB'!$C$8:$T$8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'1.2.1_CI-PIB'!$C$11:$T$11</c:f>
              <c:numCache>
                <c:formatCode>_ * #,##0_ ;_ * \-#,##0_ ;_ * "-"??_ ;_ @_ </c:formatCode>
                <c:ptCount val="18"/>
                <c:pt idx="0">
                  <c:v>1061977</c:v>
                </c:pt>
                <c:pt idx="1">
                  <c:v>1207074</c:v>
                </c:pt>
                <c:pt idx="2">
                  <c:v>1290321</c:v>
                </c:pt>
                <c:pt idx="3">
                  <c:v>1416661</c:v>
                </c:pt>
                <c:pt idx="4">
                  <c:v>1578207</c:v>
                </c:pt>
                <c:pt idx="5">
                  <c:v>1789683</c:v>
                </c:pt>
                <c:pt idx="6">
                  <c:v>1927683</c:v>
                </c:pt>
                <c:pt idx="7">
                  <c:v>2200680</c:v>
                </c:pt>
                <c:pt idx="8">
                  <c:v>2163777</c:v>
                </c:pt>
                <c:pt idx="9">
                  <c:v>1938617</c:v>
                </c:pt>
                <c:pt idx="10">
                  <c:v>2113803</c:v>
                </c:pt>
                <c:pt idx="11">
                  <c:v>2124346</c:v>
                </c:pt>
                <c:pt idx="12">
                  <c:v>2073804</c:v>
                </c:pt>
                <c:pt idx="13">
                  <c:v>1384815</c:v>
                </c:pt>
                <c:pt idx="14">
                  <c:v>1661436</c:v>
                </c:pt>
                <c:pt idx="15">
                  <c:v>2025382</c:v>
                </c:pt>
                <c:pt idx="16">
                  <c:v>2124172</c:v>
                </c:pt>
                <c:pt idx="17">
                  <c:v>2145085</c:v>
                </c:pt>
              </c:numCache>
            </c:numRef>
          </c:val>
          <c:extLst xmlns:c16r2="http://schemas.microsoft.com/office/drawing/2015/06/chart">
            <c:ext xmlns:c16="http://schemas.microsoft.com/office/drawing/2014/chart" uri="{C3380CC4-5D6E-409C-BE32-E72D297353CC}">
              <c16:uniqueId val="{00000000-2618-47BA-AC46-FE72B3B12C53}"/>
            </c:ext>
          </c:extLst>
        </c:ser>
        <c:dLbls>
          <c:showLegendKey val="0"/>
          <c:showVal val="0"/>
          <c:showCatName val="0"/>
          <c:showSerName val="0"/>
          <c:showPercent val="0"/>
          <c:showBubbleSize val="0"/>
        </c:dLbls>
        <c:gapWidth val="150"/>
        <c:axId val="1792028896"/>
        <c:axId val="1792037600"/>
      </c:barChart>
      <c:lineChart>
        <c:grouping val="standard"/>
        <c:varyColors val="0"/>
        <c:ser>
          <c:idx val="0"/>
          <c:order val="0"/>
          <c:tx>
            <c:strRef>
              <c:f>'1.2.1_CI-PIB'!$B$13</c:f>
              <c:strCache>
                <c:ptCount val="1"/>
                <c:pt idx="0">
                  <c:v>Consumo intermedio/PIB</c:v>
                </c:pt>
              </c:strCache>
            </c:strRef>
          </c:tx>
          <c:spPr>
            <a:ln w="22225">
              <a:solidFill>
                <a:srgbClr val="E48098"/>
              </a:solidFill>
              <a:prstDash val="sysDash"/>
            </a:ln>
          </c:spPr>
          <c:marker>
            <c:symbol val="diamond"/>
            <c:size val="7"/>
            <c:spPr>
              <a:solidFill>
                <a:schemeClr val="accent2">
                  <a:lumMod val="60000"/>
                  <a:lumOff val="40000"/>
                </a:schemeClr>
              </a:solidFill>
              <a:ln>
                <a:solidFill>
                  <a:srgbClr val="E48098"/>
                </a:solidFill>
              </a:ln>
            </c:spPr>
          </c:marker>
          <c:dLbls>
            <c:spPr>
              <a:noFill/>
              <a:ln>
                <a:noFill/>
              </a:ln>
              <a:effectLst/>
            </c:sp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'1.1.1_PROD-PIB'!$C$8:$T$8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'1.2.1_CI-PIB'!$C$13:$T$13</c:f>
              <c:numCache>
                <c:formatCode>0.0%</c:formatCode>
                <c:ptCount val="18"/>
                <c:pt idx="0">
                  <c:v>2.13039946973449E-2</c:v>
                </c:pt>
                <c:pt idx="1">
                  <c:v>1.97429688201456E-2</c:v>
                </c:pt>
                <c:pt idx="2">
                  <c:v>2.1471361930156901E-2</c:v>
                </c:pt>
                <c:pt idx="3">
                  <c:v>2.0786990006758502E-2</c:v>
                </c:pt>
                <c:pt idx="4">
                  <c:v>1.99806808261184E-2</c:v>
                </c:pt>
                <c:pt idx="5">
                  <c:v>2.0398723726567501E-2</c:v>
                </c:pt>
                <c:pt idx="6">
                  <c:v>1.9961440594634498E-2</c:v>
                </c:pt>
                <c:pt idx="7">
                  <c:v>2.1424525663901201E-2</c:v>
                </c:pt>
                <c:pt idx="8">
                  <c:v>2.22588916615802E-2</c:v>
                </c:pt>
                <c:pt idx="9">
                  <c:v>1.9848352246624502E-2</c:v>
                </c:pt>
                <c:pt idx="10">
                  <c:v>2.0234075564761402E-2</c:v>
                </c:pt>
                <c:pt idx="11">
                  <c:v>1.97652264241743E-2</c:v>
                </c:pt>
                <c:pt idx="12">
                  <c:v>1.9274018333237899E-2</c:v>
                </c:pt>
                <c:pt idx="13">
                  <c:v>1.44453989185449E-2</c:v>
                </c:pt>
                <c:pt idx="14">
                  <c:v>1.5501496122273899E-2</c:v>
                </c:pt>
                <c:pt idx="15">
                  <c:v>1.74401754000915E-2</c:v>
                </c:pt>
                <c:pt idx="16">
                  <c:v>1.7533830805317199E-2</c:v>
                </c:pt>
                <c:pt idx="17">
                  <c:v>1.7205265771129599E-2</c:v>
                </c:pt>
              </c:numCache>
            </c:numRef>
          </c:val>
          <c:smooth val="0"/>
          <c:extLst xmlns:c16r2="http://schemas.microsoft.com/office/drawing/2015/06/chart">
            <c:ext xmlns:c16="http://schemas.microsoft.com/office/drawing/2014/chart" uri="{C3380CC4-5D6E-409C-BE32-E72D297353CC}">
              <c16:uniqueId val="{00000001-2618-47BA-AC46-FE72B3B12C53}"/>
            </c:ext>
          </c:extLst>
        </c:ser>
        <c:dLbls>
          <c:showLegendKey val="0"/>
          <c:showVal val="0"/>
          <c:showCatName val="0"/>
          <c:showSerName val="0"/>
          <c:showPercent val="0"/>
          <c:showBubbleSize val="0"/>
        </c:dLbls>
        <c:marker val="1"/>
        <c:smooth val="0"/>
        <c:axId val="1792035424"/>
        <c:axId val="1792039232"/>
      </c:lineChart>
      <c:catAx>
        <c:axId val="1792035424"/>
        <c:scaling>
          <c:orientation val="minMax"/>
        </c:scaling>
        <c:delete val="0"/>
        <c:axPos val="b"/>
        <c:numFmt formatCode="General" sourceLinked="0"/>
        <c:majorTickMark val="out"/>
        <c:minorTickMark val="none"/>
        <c:tickLblPos val="nextTo"/>
        <c:crossAx val="1792039232"/>
        <c:crosses val="autoZero"/>
        <c:auto val="1"/>
        <c:lblAlgn val="ctr"/>
        <c:lblOffset val="100"/>
        <c:noMultiLvlLbl val="0"/>
      </c:catAx>
      <c:valAx>
        <c:axId val="1792039232"/>
        <c:scaling>
          <c:orientation val="minMax"/>
          <c:max val="2.4000000000000004E-2"/>
          <c:min val="0"/>
        </c:scaling>
        <c:delete val="0"/>
        <c:axPos val="l"/>
        <c:numFmt formatCode="0.0%" sourceLinked="1"/>
        <c:majorTickMark val="none"/>
        <c:minorTickMark val="none"/>
        <c:tickLblPos val="nextTo"/>
        <c:spPr>
          <a:solidFill>
            <a:schemeClr val="bg1"/>
          </a:solidFill>
          <a:ln>
            <a:solidFill>
              <a:schemeClr val="bg1"/>
            </a:solidFill>
          </a:ln>
        </c:spPr>
        <c:txPr>
          <a:bodyPr/>
          <a:lstStyle/>
          <a:p>
            <a:pPr>
              <a:defRPr sz="300">
                <a:solidFill>
                  <a:schemeClr val="bg1"/>
                </a:solidFill>
              </a:defRPr>
            </a:pPr>
            <a:endParaRPr lang="es-EC"/>
          </a:p>
        </c:txPr>
        <c:crossAx val="1792035424"/>
        <c:crosses val="autoZero"/>
        <c:crossBetween val="between"/>
      </c:valAx>
      <c:valAx>
        <c:axId val="1792037600"/>
        <c:scaling>
          <c:orientation val="minMax"/>
          <c:max val="3500000"/>
        </c:scaling>
        <c:delete val="0"/>
        <c:axPos val="r"/>
        <c:numFmt formatCode="_ * #,##0_ ;_ * \-#,##0_ ;_ * &quot;-&quot;??_ ;_ @_ " sourceLinked="1"/>
        <c:majorTickMark val="out"/>
        <c:minorTickMark val="none"/>
        <c:tickLblPos val="nextTo"/>
        <c:spPr>
          <a:solidFill>
            <a:schemeClr val="bg1"/>
          </a:solidFill>
          <a:ln>
            <a:solidFill>
              <a:schemeClr val="bg1"/>
            </a:solidFill>
          </a:ln>
        </c:spPr>
        <c:txPr>
          <a:bodyPr/>
          <a:lstStyle/>
          <a:p>
            <a:pPr>
              <a:defRPr sz="100">
                <a:solidFill>
                  <a:schemeClr val="bg1"/>
                </a:solidFill>
              </a:defRPr>
            </a:pPr>
            <a:endParaRPr lang="es-EC"/>
          </a:p>
        </c:txPr>
        <c:crossAx val="1792028896"/>
        <c:crosses val="max"/>
        <c:crossBetween val="between"/>
      </c:valAx>
      <c:catAx>
        <c:axId val="1792028896"/>
        <c:scaling>
          <c:orientation val="minMax"/>
        </c:scaling>
        <c:delete val="1"/>
        <c:axPos val="b"/>
        <c:numFmt formatCode="General" sourceLinked="1"/>
        <c:majorTickMark val="out"/>
        <c:minorTickMark val="none"/>
        <c:tickLblPos val="nextTo"/>
        <c:crossAx val="1792037600"/>
        <c:crosses val="autoZero"/>
        <c:auto val="1"/>
        <c:lblAlgn val="ctr"/>
        <c:lblOffset val="100"/>
        <c:noMultiLvlLbl val="0"/>
      </c:catAx>
    </c:plotArea>
    <c:legend>
      <c:legendPos val="r"/>
      <c:layout>
        <c:manualLayout>
          <c:xMode val="edge"/>
          <c:yMode val="edge"/>
          <c:x val="0.17749745012443394"/>
          <c:y val="0.94700318353741908"/>
          <c:w val="0.61762482232085159"/>
          <c:h val="5.0764148777980696E-2"/>
        </c:manualLayout>
      </c:layout>
      <c:overlay val="0"/>
    </c:legend>
    <c:plotVisOnly val="1"/>
    <c:dispBlanksAs val="gap"/>
    <c:showDLblsOverMax val="0"/>
  </c:chart>
  <c:spPr>
    <a:ln>
      <a:noFill/>
    </a:ln>
  </c:spPr>
  <c:txPr>
    <a:bodyPr/>
    <a:lstStyle/>
    <a:p>
      <a:pPr>
        <a:defRPr sz="1100">
          <a:solidFill>
            <a:srgbClr val="5A5A72"/>
          </a:solidFill>
          <a:latin typeface="Century Gothic" panose="020B0502020202020204" pitchFamily="34" charset="0"/>
        </a:defRPr>
      </a:pPr>
      <a:endParaRPr lang="es-EC"/>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5">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fillRef idx="2">
      <cs:styleClr val="auto"/>
    </cs:fillRef>
    <cs:effectRef idx="1"/>
    <cs:fontRef idx="minor">
      <a:schemeClr val="dk1"/>
    </cs:fontRef>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chart" Target="../charts/chart18.xml"/><Relationship Id="rId2" Type="http://schemas.openxmlformats.org/officeDocument/2006/relationships/chart" Target="../charts/chart17.xml"/><Relationship Id="rId1" Type="http://schemas.openxmlformats.org/officeDocument/2006/relationships/image" Target="../media/image1.png"/><Relationship Id="rId4" Type="http://schemas.openxmlformats.org/officeDocument/2006/relationships/chart" Target="../charts/chart19.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21.xml"/><Relationship Id="rId2" Type="http://schemas.openxmlformats.org/officeDocument/2006/relationships/chart" Target="../charts/chart20.xml"/><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3" Type="http://schemas.openxmlformats.org/officeDocument/2006/relationships/chart" Target="../charts/chart25.xml"/><Relationship Id="rId2" Type="http://schemas.openxmlformats.org/officeDocument/2006/relationships/chart" Target="../charts/chart24.xml"/><Relationship Id="rId1" Type="http://schemas.openxmlformats.org/officeDocument/2006/relationships/image" Target="../media/image1.png"/><Relationship Id="rId4"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28.xml"/><Relationship Id="rId2" Type="http://schemas.openxmlformats.org/officeDocument/2006/relationships/chart" Target="../charts/chart27.xml"/><Relationship Id="rId1" Type="http://schemas.openxmlformats.org/officeDocument/2006/relationships/image" Target="../media/image1.png"/><Relationship Id="rId4" Type="http://schemas.openxmlformats.org/officeDocument/2006/relationships/chart" Target="../charts/chart29.xml"/></Relationships>
</file>

<file path=xl/drawings/_rels/drawing15.xml.rels><?xml version="1.0" encoding="UTF-8" standalone="yes"?>
<Relationships xmlns="http://schemas.openxmlformats.org/package/2006/relationships"><Relationship Id="rId3" Type="http://schemas.openxmlformats.org/officeDocument/2006/relationships/chart" Target="../charts/chart31.xml"/><Relationship Id="rId2" Type="http://schemas.openxmlformats.org/officeDocument/2006/relationships/chart" Target="../charts/chart30.xml"/><Relationship Id="rId1" Type="http://schemas.openxmlformats.org/officeDocument/2006/relationships/image" Target="../media/image1.png"/><Relationship Id="rId4" Type="http://schemas.openxmlformats.org/officeDocument/2006/relationships/chart" Target="../charts/chart32.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image" Target="../media/image1.png"/><Relationship Id="rId4" Type="http://schemas.openxmlformats.org/officeDocument/2006/relationships/chart" Target="../charts/chart35.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37.xml"/><Relationship Id="rId2" Type="http://schemas.openxmlformats.org/officeDocument/2006/relationships/chart" Target="../charts/chart36.xml"/><Relationship Id="rId1" Type="http://schemas.openxmlformats.org/officeDocument/2006/relationships/image" Target="../media/image1.png"/><Relationship Id="rId5" Type="http://schemas.openxmlformats.org/officeDocument/2006/relationships/chart" Target="../charts/chart39.xml"/><Relationship Id="rId4" Type="http://schemas.openxmlformats.org/officeDocument/2006/relationships/chart" Target="../charts/chart38.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41.xml"/><Relationship Id="rId2" Type="http://schemas.openxmlformats.org/officeDocument/2006/relationships/chart" Target="../charts/chart40.xml"/><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3" Type="http://schemas.openxmlformats.org/officeDocument/2006/relationships/chart" Target="../charts/chart43.xml"/><Relationship Id="rId2" Type="http://schemas.openxmlformats.org/officeDocument/2006/relationships/chart" Target="../charts/chart42.xml"/><Relationship Id="rId1" Type="http://schemas.openxmlformats.org/officeDocument/2006/relationships/image" Target="../media/image1.png"/><Relationship Id="rId4" Type="http://schemas.openxmlformats.org/officeDocument/2006/relationships/chart" Target="../charts/chart4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1.png"/><Relationship Id="rId4" Type="http://schemas.openxmlformats.org/officeDocument/2006/relationships/chart" Target="../charts/chart3.xml"/></Relationships>
</file>

<file path=xl/drawings/_rels/drawing20.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46.xml"/><Relationship Id="rId1" Type="http://schemas.openxmlformats.org/officeDocument/2006/relationships/chart" Target="../charts/chart45.xml"/></Relationships>
</file>

<file path=xl/drawings/_rels/drawing21.xml.rels><?xml version="1.0" encoding="UTF-8" standalone="yes"?>
<Relationships xmlns="http://schemas.openxmlformats.org/package/2006/relationships"><Relationship Id="rId3" Type="http://schemas.openxmlformats.org/officeDocument/2006/relationships/chart" Target="../charts/chart49.xml"/><Relationship Id="rId2" Type="http://schemas.openxmlformats.org/officeDocument/2006/relationships/chart" Target="../charts/chart48.xml"/><Relationship Id="rId1" Type="http://schemas.openxmlformats.org/officeDocument/2006/relationships/chart" Target="../charts/chart47.xml"/><Relationship Id="rId4" Type="http://schemas.openxmlformats.org/officeDocument/2006/relationships/image" Target="../media/image1.png"/></Relationships>
</file>

<file path=xl/drawings/_rels/drawing22.xml.rels><?xml version="1.0" encoding="UTF-8" standalone="yes"?>
<Relationships xmlns="http://schemas.openxmlformats.org/package/2006/relationships"><Relationship Id="rId3" Type="http://schemas.openxmlformats.org/officeDocument/2006/relationships/chart" Target="../charts/chart52.xml"/><Relationship Id="rId2" Type="http://schemas.openxmlformats.org/officeDocument/2006/relationships/chart" Target="../charts/chart51.xml"/><Relationship Id="rId1" Type="http://schemas.openxmlformats.org/officeDocument/2006/relationships/chart" Target="../charts/chart50.xml"/><Relationship Id="rId6" Type="http://schemas.openxmlformats.org/officeDocument/2006/relationships/image" Target="../media/image1.png"/><Relationship Id="rId5" Type="http://schemas.openxmlformats.org/officeDocument/2006/relationships/chart" Target="../charts/chart54.xml"/><Relationship Id="rId4" Type="http://schemas.openxmlformats.org/officeDocument/2006/relationships/chart" Target="../charts/chart53.xml"/></Relationships>
</file>

<file path=xl/drawings/_rels/drawing23.xml.rels><?xml version="1.0" encoding="UTF-8" standalone="yes"?>
<Relationships xmlns="http://schemas.openxmlformats.org/package/2006/relationships"><Relationship Id="rId3" Type="http://schemas.openxmlformats.org/officeDocument/2006/relationships/chart" Target="../charts/chart57.xml"/><Relationship Id="rId2" Type="http://schemas.openxmlformats.org/officeDocument/2006/relationships/chart" Target="../charts/chart56.xml"/><Relationship Id="rId1" Type="http://schemas.openxmlformats.org/officeDocument/2006/relationships/chart" Target="../charts/chart55.xml"/><Relationship Id="rId4"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58.xml"/></Relationships>
</file>

<file path=xl/drawings/_rels/drawing2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59.xml"/></Relationships>
</file>

<file path=xl/drawings/_rels/drawing2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60.xml"/></Relationships>
</file>

<file path=xl/drawings/_rels/drawing2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61.xml"/></Relationships>
</file>

<file path=xl/drawings/_rels/drawing2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62.xml"/></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image" Target="../media/image1.png"/><Relationship Id="rId4" Type="http://schemas.openxmlformats.org/officeDocument/2006/relationships/chart" Target="../charts/chart11.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openxmlformats.org/officeDocument/2006/relationships/chart" Target="../charts/chart14.xml"/><Relationship Id="rId2" Type="http://schemas.openxmlformats.org/officeDocument/2006/relationships/chart" Target="../charts/chart13.xml"/><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openxmlformats.org/officeDocument/2006/relationships/chart" Target="../charts/chart16.xml"/><Relationship Id="rId2" Type="http://schemas.openxmlformats.org/officeDocument/2006/relationships/chart" Target="../charts/chart15.xm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709000</xdr:colOff>
      <xdr:row>0</xdr:row>
      <xdr:rowOff>1044000</xdr:rowOff>
    </xdr:to>
    <xdr:pic>
      <xdr:nvPicPr>
        <xdr:cNvPr id="7" name="Imagen 6">
          <a:extLst>
            <a:ext uri="{FF2B5EF4-FFF2-40B4-BE49-F238E27FC236}">
              <a16:creationId xmlns="" xmlns:a16="http://schemas.microsoft.com/office/drawing/2014/main" xmlns:r="http://schemas.openxmlformats.org/officeDocument/2006/relationships" id="{42451936-566D-3E45-BE68-244C47857175}"/>
            </a:ext>
          </a:extLst>
        </xdr:cNvPr>
        <xdr:cNvPicPr preferRelativeResize="0">
          <a:picLocks/>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3536000" cy="1044000"/>
        </a:xfrm>
        <a:prstGeom prst="rect">
          <a:avLst/>
        </a:prstGeom>
      </xdr:spPr>
    </xdr:pic>
    <xdr:clientData/>
  </xdr:twoCellAnchor>
  <xdr:twoCellAnchor>
    <xdr:from>
      <xdr:col>2</xdr:col>
      <xdr:colOff>1203540</xdr:colOff>
      <xdr:row>0</xdr:row>
      <xdr:rowOff>129735</xdr:rowOff>
    </xdr:from>
    <xdr:to>
      <xdr:col>2</xdr:col>
      <xdr:colOff>7672190</xdr:colOff>
      <xdr:row>0</xdr:row>
      <xdr:rowOff>525735</xdr:rowOff>
    </xdr:to>
    <xdr:sp macro="" textlink="">
      <xdr:nvSpPr>
        <xdr:cNvPr id="3" name="CuadroTexto 4">
          <a:extLst>
            <a:ext uri="{FF2B5EF4-FFF2-40B4-BE49-F238E27FC236}">
              <a16:creationId xmlns:a16="http://schemas.microsoft.com/office/drawing/2014/main" xmlns="" xmlns:r="http://schemas.openxmlformats.org/officeDocument/2006/relationships" id="{B87E7163-B732-4E37-833A-59F2FEBC4C9C}"/>
            </a:ext>
          </a:extLst>
        </xdr:cNvPr>
        <xdr:cNvSpPr txBox="1"/>
      </xdr:nvSpPr>
      <xdr:spPr>
        <a:xfrm>
          <a:off x="2873677" y="129735"/>
          <a:ext cx="6468650" cy="39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1" i="0">
              <a:solidFill>
                <a:srgbClr val="505A64"/>
              </a:solidFill>
              <a:latin typeface="Century Gothic" panose="020B0502020202020204" pitchFamily="34" charset="0"/>
            </a:rPr>
            <a:t>Cuentas Satélite de Educación</a:t>
          </a:r>
        </a:p>
      </xdr:txBody>
    </xdr:sp>
    <xdr:clientData/>
  </xdr:twoCellAnchor>
  <xdr:twoCellAnchor>
    <xdr:from>
      <xdr:col>2</xdr:col>
      <xdr:colOff>1230996</xdr:colOff>
      <xdr:row>0</xdr:row>
      <xdr:rowOff>507615</xdr:rowOff>
    </xdr:from>
    <xdr:to>
      <xdr:col>2</xdr:col>
      <xdr:colOff>7680140</xdr:colOff>
      <xdr:row>0</xdr:row>
      <xdr:rowOff>867615</xdr:rowOff>
    </xdr:to>
    <xdr:sp macro="" textlink="">
      <xdr:nvSpPr>
        <xdr:cNvPr id="4" name="CuadroTexto 5">
          <a:extLst>
            <a:ext uri="{FF2B5EF4-FFF2-40B4-BE49-F238E27FC236}">
              <a16:creationId xmlns:a16="http://schemas.microsoft.com/office/drawing/2014/main" xmlns="" xmlns:r="http://schemas.openxmlformats.org/officeDocument/2006/relationships" id="{6A96A7A9-698A-4B53-B6BB-301D23C78331}"/>
            </a:ext>
          </a:extLst>
        </xdr:cNvPr>
        <xdr:cNvSpPr txBox="1"/>
      </xdr:nvSpPr>
      <xdr:spPr>
        <a:xfrm>
          <a:off x="2901133" y="507615"/>
          <a:ext cx="644914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rPr>
            <a:t>Indicadores Económicos 2007-2024</a:t>
          </a: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142874</xdr:colOff>
      <xdr:row>0</xdr:row>
      <xdr:rowOff>1044000</xdr:rowOff>
    </xdr:to>
    <xdr:pic>
      <xdr:nvPicPr>
        <xdr:cNvPr id="9" name="Imagen 8">
          <a:extLst>
            <a:ext uri="{FF2B5EF4-FFF2-40B4-BE49-F238E27FC236}">
              <a16:creationId xmlns="" xmlns:a16="http://schemas.microsoft.com/office/drawing/2014/main" xmlns:r="http://schemas.openxmlformats.org/officeDocument/2006/relationships" id="{42451936-566D-3E45-BE68-244C47857175}"/>
            </a:ext>
          </a:extLst>
        </xdr:cNvPr>
        <xdr:cNvPicPr preferRelativeResize="0">
          <a:picLocks/>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0843874" cy="1044000"/>
        </a:xfrm>
        <a:prstGeom prst="rect">
          <a:avLst/>
        </a:prstGeom>
      </xdr:spPr>
    </xdr:pic>
    <xdr:clientData/>
  </xdr:twoCellAnchor>
  <xdr:twoCellAnchor>
    <xdr:from>
      <xdr:col>2</xdr:col>
      <xdr:colOff>348189</xdr:colOff>
      <xdr:row>0</xdr:row>
      <xdr:rowOff>129735</xdr:rowOff>
    </xdr:from>
    <xdr:to>
      <xdr:col>9</xdr:col>
      <xdr:colOff>187439</xdr:colOff>
      <xdr:row>0</xdr:row>
      <xdr:rowOff>525735</xdr:rowOff>
    </xdr:to>
    <xdr:sp macro="" textlink="">
      <xdr:nvSpPr>
        <xdr:cNvPr id="3" name="CuadroTexto 4">
          <a:extLst>
            <a:ext uri="{FF2B5EF4-FFF2-40B4-BE49-F238E27FC236}">
              <a16:creationId xmlns:a16="http://schemas.microsoft.com/office/drawing/2014/main" xmlns="" xmlns:r="http://schemas.openxmlformats.org/officeDocument/2006/relationships" id="{5677B5F8-E536-4BF9-8E17-659FD435647A}"/>
            </a:ext>
          </a:extLst>
        </xdr:cNvPr>
        <xdr:cNvSpPr txBox="1"/>
      </xdr:nvSpPr>
      <xdr:spPr>
        <a:xfrm>
          <a:off x="4027560" y="129735"/>
          <a:ext cx="6468650" cy="39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1" i="0">
              <a:solidFill>
                <a:srgbClr val="505A64"/>
              </a:solidFill>
              <a:latin typeface="Century Gothic" panose="020B0502020202020204" pitchFamily="34" charset="0"/>
            </a:rPr>
            <a:t>Cuentas Satélite de Educación</a:t>
          </a:r>
        </a:p>
      </xdr:txBody>
    </xdr:sp>
    <xdr:clientData/>
  </xdr:twoCellAnchor>
  <xdr:twoCellAnchor>
    <xdr:from>
      <xdr:col>2</xdr:col>
      <xdr:colOff>375645</xdr:colOff>
      <xdr:row>0</xdr:row>
      <xdr:rowOff>507615</xdr:rowOff>
    </xdr:from>
    <xdr:to>
      <xdr:col>9</xdr:col>
      <xdr:colOff>195389</xdr:colOff>
      <xdr:row>0</xdr:row>
      <xdr:rowOff>867615</xdr:rowOff>
    </xdr:to>
    <xdr:sp macro="" textlink="">
      <xdr:nvSpPr>
        <xdr:cNvPr id="4" name="CuadroTexto 5">
          <a:extLst>
            <a:ext uri="{FF2B5EF4-FFF2-40B4-BE49-F238E27FC236}">
              <a16:creationId xmlns:a16="http://schemas.microsoft.com/office/drawing/2014/main" xmlns="" xmlns:r="http://schemas.openxmlformats.org/officeDocument/2006/relationships" id="{53FCA736-6DBB-4AB4-A38E-93C7C04C9F38}"/>
            </a:ext>
          </a:extLst>
        </xdr:cNvPr>
        <xdr:cNvSpPr txBox="1"/>
      </xdr:nvSpPr>
      <xdr:spPr>
        <a:xfrm>
          <a:off x="4055016" y="507615"/>
          <a:ext cx="644914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rPr>
            <a:t>Indicadores Económicos 2007-2024</a:t>
          </a:r>
        </a:p>
      </xdr:txBody>
    </xdr:sp>
    <xdr:clientData/>
  </xdr:twoCellAnchor>
  <xdr:twoCellAnchor>
    <xdr:from>
      <xdr:col>1</xdr:col>
      <xdr:colOff>0</xdr:colOff>
      <xdr:row>18</xdr:row>
      <xdr:rowOff>0</xdr:rowOff>
    </xdr:from>
    <xdr:to>
      <xdr:col>19</xdr:col>
      <xdr:colOff>946125</xdr:colOff>
      <xdr:row>40</xdr:row>
      <xdr:rowOff>139750</xdr:rowOff>
    </xdr:to>
    <xdr:graphicFrame macro="">
      <xdr:nvGraphicFramePr>
        <xdr:cNvPr id="11" name="12 Gráfico">
          <a:extLst>
            <a:ext uri="{FF2B5EF4-FFF2-40B4-BE49-F238E27FC236}">
              <a16:creationId xmlns:a16="http://schemas.microsoft.com/office/drawing/2014/main" xmlns="" xmlns:r="http://schemas.openxmlformats.org/officeDocument/2006/relationships" id="{DB0058AE-0F84-46CE-A67F-1F60098B75C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149250</xdr:colOff>
      <xdr:row>43</xdr:row>
      <xdr:rowOff>50750</xdr:rowOff>
    </xdr:from>
    <xdr:to>
      <xdr:col>19</xdr:col>
      <xdr:colOff>920750</xdr:colOff>
      <xdr:row>70</xdr:row>
      <xdr:rowOff>15875</xdr:rowOff>
    </xdr:to>
    <xdr:graphicFrame macro="">
      <xdr:nvGraphicFramePr>
        <xdr:cNvPr id="12" name="5 Gráfico">
          <a:extLst>
            <a:ext uri="{FF2B5EF4-FFF2-40B4-BE49-F238E27FC236}">
              <a16:creationId xmlns:a16="http://schemas.microsoft.com/office/drawing/2014/main" xmlns="" xmlns:r="http://schemas.openxmlformats.org/officeDocument/2006/relationships" id="{855DA3A8-D733-4A42-A3EF-209A5EB8F9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6375</xdr:colOff>
      <xdr:row>74</xdr:row>
      <xdr:rowOff>31750</xdr:rowOff>
    </xdr:from>
    <xdr:to>
      <xdr:col>20</xdr:col>
      <xdr:colOff>0</xdr:colOff>
      <xdr:row>99</xdr:row>
      <xdr:rowOff>28625</xdr:rowOff>
    </xdr:to>
    <xdr:graphicFrame macro="">
      <xdr:nvGraphicFramePr>
        <xdr:cNvPr id="13" name="3 Gráfico">
          <a:extLst>
            <a:ext uri="{FF2B5EF4-FFF2-40B4-BE49-F238E27FC236}">
              <a16:creationId xmlns:a16="http://schemas.microsoft.com/office/drawing/2014/main" xmlns="" xmlns:r="http://schemas.openxmlformats.org/officeDocument/2006/relationships" id="{85D5F383-E50E-45D8-81AF-DAFCCAA934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142874</xdr:colOff>
      <xdr:row>0</xdr:row>
      <xdr:rowOff>1044000</xdr:rowOff>
    </xdr:to>
    <xdr:pic>
      <xdr:nvPicPr>
        <xdr:cNvPr id="11" name="Imagen 10">
          <a:extLst>
            <a:ext uri="{FF2B5EF4-FFF2-40B4-BE49-F238E27FC236}">
              <a16:creationId xmlns="" xmlns:a16="http://schemas.microsoft.com/office/drawing/2014/main" xmlns:r="http://schemas.openxmlformats.org/officeDocument/2006/relationships" id="{42451936-566D-3E45-BE68-244C47857175}"/>
            </a:ext>
          </a:extLst>
        </xdr:cNvPr>
        <xdr:cNvPicPr preferRelativeResize="0">
          <a:picLocks/>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0843874" cy="1044000"/>
        </a:xfrm>
        <a:prstGeom prst="rect">
          <a:avLst/>
        </a:prstGeom>
      </xdr:spPr>
    </xdr:pic>
    <xdr:clientData/>
  </xdr:twoCellAnchor>
  <xdr:twoCellAnchor>
    <xdr:from>
      <xdr:col>0</xdr:col>
      <xdr:colOff>171450</xdr:colOff>
      <xdr:row>62</xdr:row>
      <xdr:rowOff>0</xdr:rowOff>
    </xdr:from>
    <xdr:to>
      <xdr:col>5</xdr:col>
      <xdr:colOff>28575</xdr:colOff>
      <xdr:row>62</xdr:row>
      <xdr:rowOff>0</xdr:rowOff>
    </xdr:to>
    <xdr:graphicFrame macro="">
      <xdr:nvGraphicFramePr>
        <xdr:cNvPr id="3" name="2 Gráfico">
          <a:extLst>
            <a:ext uri="{FF2B5EF4-FFF2-40B4-BE49-F238E27FC236}">
              <a16:creationId xmlns:a16="http://schemas.microsoft.com/office/drawing/2014/main" xmlns="" xmlns:r="http://schemas.openxmlformats.org/officeDocument/2006/relationships"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348189</xdr:colOff>
      <xdr:row>0</xdr:row>
      <xdr:rowOff>129735</xdr:rowOff>
    </xdr:from>
    <xdr:to>
      <xdr:col>9</xdr:col>
      <xdr:colOff>187439</xdr:colOff>
      <xdr:row>0</xdr:row>
      <xdr:rowOff>525735</xdr:rowOff>
    </xdr:to>
    <xdr:sp macro="" textlink="">
      <xdr:nvSpPr>
        <xdr:cNvPr id="4" name="CuadroTexto 4">
          <a:extLst>
            <a:ext uri="{FF2B5EF4-FFF2-40B4-BE49-F238E27FC236}">
              <a16:creationId xmlns:a16="http://schemas.microsoft.com/office/drawing/2014/main" xmlns="" xmlns:r="http://schemas.openxmlformats.org/officeDocument/2006/relationships" id="{D6BC48F2-EFE5-4BD0-A4F2-A37A691612B6}"/>
            </a:ext>
          </a:extLst>
        </xdr:cNvPr>
        <xdr:cNvSpPr txBox="1"/>
      </xdr:nvSpPr>
      <xdr:spPr>
        <a:xfrm>
          <a:off x="4027560" y="129735"/>
          <a:ext cx="6468650" cy="39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1" i="0">
              <a:solidFill>
                <a:srgbClr val="505A64"/>
              </a:solidFill>
              <a:latin typeface="Century Gothic" panose="020B0502020202020204" pitchFamily="34" charset="0"/>
            </a:rPr>
            <a:t>Cuentas Satélite de Educación</a:t>
          </a:r>
        </a:p>
      </xdr:txBody>
    </xdr:sp>
    <xdr:clientData/>
  </xdr:twoCellAnchor>
  <xdr:twoCellAnchor>
    <xdr:from>
      <xdr:col>2</xdr:col>
      <xdr:colOff>375645</xdr:colOff>
      <xdr:row>0</xdr:row>
      <xdr:rowOff>507615</xdr:rowOff>
    </xdr:from>
    <xdr:to>
      <xdr:col>9</xdr:col>
      <xdr:colOff>195389</xdr:colOff>
      <xdr:row>0</xdr:row>
      <xdr:rowOff>867615</xdr:rowOff>
    </xdr:to>
    <xdr:sp macro="" textlink="">
      <xdr:nvSpPr>
        <xdr:cNvPr id="5" name="CuadroTexto 5">
          <a:extLst>
            <a:ext uri="{FF2B5EF4-FFF2-40B4-BE49-F238E27FC236}">
              <a16:creationId xmlns:a16="http://schemas.microsoft.com/office/drawing/2014/main" xmlns="" xmlns:r="http://schemas.openxmlformats.org/officeDocument/2006/relationships" id="{AF2FFA19-6356-4136-ACB5-E151B2E128A0}"/>
            </a:ext>
          </a:extLst>
        </xdr:cNvPr>
        <xdr:cNvSpPr txBox="1"/>
      </xdr:nvSpPr>
      <xdr:spPr>
        <a:xfrm>
          <a:off x="4055016" y="507615"/>
          <a:ext cx="644914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rPr>
            <a:t>Indicadores Económicos 2007-2024</a:t>
          </a:r>
        </a:p>
      </xdr:txBody>
    </xdr:sp>
    <xdr:clientData/>
  </xdr:twoCellAnchor>
  <xdr:twoCellAnchor>
    <xdr:from>
      <xdr:col>2</xdr:col>
      <xdr:colOff>0</xdr:colOff>
      <xdr:row>23</xdr:row>
      <xdr:rowOff>0</xdr:rowOff>
    </xdr:from>
    <xdr:to>
      <xdr:col>15</xdr:col>
      <xdr:colOff>936625</xdr:colOff>
      <xdr:row>58</xdr:row>
      <xdr:rowOff>8125</xdr:rowOff>
    </xdr:to>
    <xdr:graphicFrame macro="">
      <xdr:nvGraphicFramePr>
        <xdr:cNvPr id="9" name="1 Gráfico">
          <a:extLst>
            <a:ext uri="{FF2B5EF4-FFF2-40B4-BE49-F238E27FC236}">
              <a16:creationId xmlns:a16="http://schemas.microsoft.com/office/drawing/2014/main" xmlns="" xmlns:r="http://schemas.openxmlformats.org/officeDocument/2006/relationships" id="{462CDE5B-5363-4DC4-B488-94D3983EA4F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158750</xdr:colOff>
      <xdr:row>0</xdr:row>
      <xdr:rowOff>1044000</xdr:rowOff>
    </xdr:to>
    <xdr:pic>
      <xdr:nvPicPr>
        <xdr:cNvPr id="10" name="Imagen 9">
          <a:extLst>
            <a:ext uri="{FF2B5EF4-FFF2-40B4-BE49-F238E27FC236}">
              <a16:creationId xmlns="" xmlns:a16="http://schemas.microsoft.com/office/drawing/2014/main" xmlns:r="http://schemas.openxmlformats.org/officeDocument/2006/relationships" id="{42451936-566D-3E45-BE68-244C47857175}"/>
            </a:ext>
          </a:extLst>
        </xdr:cNvPr>
        <xdr:cNvPicPr preferRelativeResize="0">
          <a:picLocks/>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0859750" cy="1044000"/>
        </a:xfrm>
        <a:prstGeom prst="rect">
          <a:avLst/>
        </a:prstGeom>
      </xdr:spPr>
    </xdr:pic>
    <xdr:clientData/>
  </xdr:twoCellAnchor>
  <xdr:twoCellAnchor>
    <xdr:from>
      <xdr:col>0</xdr:col>
      <xdr:colOff>138111</xdr:colOff>
      <xdr:row>40</xdr:row>
      <xdr:rowOff>0</xdr:rowOff>
    </xdr:from>
    <xdr:to>
      <xdr:col>16</xdr:col>
      <xdr:colOff>35719</xdr:colOff>
      <xdr:row>40</xdr:row>
      <xdr:rowOff>0</xdr:rowOff>
    </xdr:to>
    <xdr:graphicFrame macro="">
      <xdr:nvGraphicFramePr>
        <xdr:cNvPr id="4" name="3 Gráfico">
          <a:extLst>
            <a:ext uri="{FF2B5EF4-FFF2-40B4-BE49-F238E27FC236}">
              <a16:creationId xmlns:a16="http://schemas.microsoft.com/office/drawing/2014/main" xmlns="" xmlns:r="http://schemas.openxmlformats.org/officeDocument/2006/relationships" id="{00000000-0008-0000-0C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348189</xdr:colOff>
      <xdr:row>0</xdr:row>
      <xdr:rowOff>129735</xdr:rowOff>
    </xdr:from>
    <xdr:to>
      <xdr:col>9</xdr:col>
      <xdr:colOff>187439</xdr:colOff>
      <xdr:row>0</xdr:row>
      <xdr:rowOff>525735</xdr:rowOff>
    </xdr:to>
    <xdr:sp macro="" textlink="">
      <xdr:nvSpPr>
        <xdr:cNvPr id="3" name="CuadroTexto 4">
          <a:extLst>
            <a:ext uri="{FF2B5EF4-FFF2-40B4-BE49-F238E27FC236}">
              <a16:creationId xmlns:a16="http://schemas.microsoft.com/office/drawing/2014/main" xmlns="" xmlns:r="http://schemas.openxmlformats.org/officeDocument/2006/relationships" id="{389AC0E7-47E2-44AE-AEDC-9F2643B4B406}"/>
            </a:ext>
          </a:extLst>
        </xdr:cNvPr>
        <xdr:cNvSpPr txBox="1"/>
      </xdr:nvSpPr>
      <xdr:spPr>
        <a:xfrm>
          <a:off x="4027560" y="129735"/>
          <a:ext cx="6468650" cy="39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1" i="0">
              <a:solidFill>
                <a:srgbClr val="505A64"/>
              </a:solidFill>
              <a:latin typeface="Century Gothic" panose="020B0502020202020204" pitchFamily="34" charset="0"/>
            </a:rPr>
            <a:t>Cuentas Satélite de Educación</a:t>
          </a:r>
        </a:p>
      </xdr:txBody>
    </xdr:sp>
    <xdr:clientData/>
  </xdr:twoCellAnchor>
  <xdr:twoCellAnchor>
    <xdr:from>
      <xdr:col>2</xdr:col>
      <xdr:colOff>375645</xdr:colOff>
      <xdr:row>0</xdr:row>
      <xdr:rowOff>507615</xdr:rowOff>
    </xdr:from>
    <xdr:to>
      <xdr:col>9</xdr:col>
      <xdr:colOff>195389</xdr:colOff>
      <xdr:row>0</xdr:row>
      <xdr:rowOff>867615</xdr:rowOff>
    </xdr:to>
    <xdr:sp macro="" textlink="">
      <xdr:nvSpPr>
        <xdr:cNvPr id="5" name="CuadroTexto 5">
          <a:extLst>
            <a:ext uri="{FF2B5EF4-FFF2-40B4-BE49-F238E27FC236}">
              <a16:creationId xmlns:a16="http://schemas.microsoft.com/office/drawing/2014/main" xmlns="" xmlns:r="http://schemas.openxmlformats.org/officeDocument/2006/relationships" id="{475B927B-F881-43B0-A479-393231C8F1FF}"/>
            </a:ext>
          </a:extLst>
        </xdr:cNvPr>
        <xdr:cNvSpPr txBox="1"/>
      </xdr:nvSpPr>
      <xdr:spPr>
        <a:xfrm>
          <a:off x="4055016" y="507615"/>
          <a:ext cx="644914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rPr>
            <a:t>Indicadores Económicos 2007-2024</a:t>
          </a:r>
        </a:p>
      </xdr:txBody>
    </xdr:sp>
    <xdr:clientData/>
  </xdr:twoCellAnchor>
  <xdr:twoCellAnchor>
    <xdr:from>
      <xdr:col>2</xdr:col>
      <xdr:colOff>0</xdr:colOff>
      <xdr:row>19</xdr:row>
      <xdr:rowOff>163284</xdr:rowOff>
    </xdr:from>
    <xdr:to>
      <xdr:col>15</xdr:col>
      <xdr:colOff>937500</xdr:colOff>
      <xdr:row>54</xdr:row>
      <xdr:rowOff>171409</xdr:rowOff>
    </xdr:to>
    <xdr:graphicFrame macro="">
      <xdr:nvGraphicFramePr>
        <xdr:cNvPr id="6" name="1 Gráfico">
          <a:extLst>
            <a:ext uri="{FF2B5EF4-FFF2-40B4-BE49-F238E27FC236}">
              <a16:creationId xmlns:a16="http://schemas.microsoft.com/office/drawing/2014/main" xmlns="" xmlns:r="http://schemas.openxmlformats.org/officeDocument/2006/relationships" id="{6DD3C8D4-E3FD-4CDA-971C-4273AA4E577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158750</xdr:colOff>
      <xdr:row>0</xdr:row>
      <xdr:rowOff>1044000</xdr:rowOff>
    </xdr:to>
    <xdr:pic>
      <xdr:nvPicPr>
        <xdr:cNvPr id="9" name="Imagen 8">
          <a:extLst>
            <a:ext uri="{FF2B5EF4-FFF2-40B4-BE49-F238E27FC236}">
              <a16:creationId xmlns="" xmlns:a16="http://schemas.microsoft.com/office/drawing/2014/main" xmlns:r="http://schemas.openxmlformats.org/officeDocument/2006/relationships" id="{42451936-566D-3E45-BE68-244C47857175}"/>
            </a:ext>
          </a:extLst>
        </xdr:cNvPr>
        <xdr:cNvPicPr preferRelativeResize="0">
          <a:picLocks/>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0859750" cy="1044000"/>
        </a:xfrm>
        <a:prstGeom prst="rect">
          <a:avLst/>
        </a:prstGeom>
      </xdr:spPr>
    </xdr:pic>
    <xdr:clientData/>
  </xdr:twoCellAnchor>
  <xdr:twoCellAnchor>
    <xdr:from>
      <xdr:col>0</xdr:col>
      <xdr:colOff>171450</xdr:colOff>
      <xdr:row>45</xdr:row>
      <xdr:rowOff>0</xdr:rowOff>
    </xdr:from>
    <xdr:to>
      <xdr:col>5</xdr:col>
      <xdr:colOff>28575</xdr:colOff>
      <xdr:row>45</xdr:row>
      <xdr:rowOff>0</xdr:rowOff>
    </xdr:to>
    <xdr:graphicFrame macro="">
      <xdr:nvGraphicFramePr>
        <xdr:cNvPr id="3" name="2 Gráfico">
          <a:extLst>
            <a:ext uri="{FF2B5EF4-FFF2-40B4-BE49-F238E27FC236}">
              <a16:creationId xmlns:a16="http://schemas.microsoft.com/office/drawing/2014/main" xmlns="" xmlns:r="http://schemas.openxmlformats.org/officeDocument/2006/relationships"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183359</xdr:colOff>
      <xdr:row>47</xdr:row>
      <xdr:rowOff>0</xdr:rowOff>
    </xdr:from>
    <xdr:to>
      <xdr:col>14</xdr:col>
      <xdr:colOff>928687</xdr:colOff>
      <xdr:row>47</xdr:row>
      <xdr:rowOff>0</xdr:rowOff>
    </xdr:to>
    <xdr:graphicFrame macro="">
      <xdr:nvGraphicFramePr>
        <xdr:cNvPr id="7" name="6 Gráfico">
          <a:extLst>
            <a:ext uri="{FF2B5EF4-FFF2-40B4-BE49-F238E27FC236}">
              <a16:creationId xmlns:a16="http://schemas.microsoft.com/office/drawing/2014/main" xmlns="" xmlns:r="http://schemas.openxmlformats.org/officeDocument/2006/relationships" id="{00000000-0008-0000-0D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348189</xdr:colOff>
      <xdr:row>0</xdr:row>
      <xdr:rowOff>129735</xdr:rowOff>
    </xdr:from>
    <xdr:to>
      <xdr:col>9</xdr:col>
      <xdr:colOff>187439</xdr:colOff>
      <xdr:row>0</xdr:row>
      <xdr:rowOff>525735</xdr:rowOff>
    </xdr:to>
    <xdr:sp macro="" textlink="">
      <xdr:nvSpPr>
        <xdr:cNvPr id="4" name="CuadroTexto 4">
          <a:extLst>
            <a:ext uri="{FF2B5EF4-FFF2-40B4-BE49-F238E27FC236}">
              <a16:creationId xmlns:a16="http://schemas.microsoft.com/office/drawing/2014/main" xmlns="" xmlns:r="http://schemas.openxmlformats.org/officeDocument/2006/relationships" id="{91310B2A-671F-4D35-BE28-A5E730347917}"/>
            </a:ext>
          </a:extLst>
        </xdr:cNvPr>
        <xdr:cNvSpPr txBox="1"/>
      </xdr:nvSpPr>
      <xdr:spPr>
        <a:xfrm>
          <a:off x="4027560" y="129735"/>
          <a:ext cx="6468650" cy="39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1" i="0">
              <a:solidFill>
                <a:srgbClr val="505A64"/>
              </a:solidFill>
              <a:latin typeface="Century Gothic" panose="020B0502020202020204" pitchFamily="34" charset="0"/>
            </a:rPr>
            <a:t>Cuentas Satélite de Educación</a:t>
          </a:r>
        </a:p>
      </xdr:txBody>
    </xdr:sp>
    <xdr:clientData/>
  </xdr:twoCellAnchor>
  <xdr:twoCellAnchor>
    <xdr:from>
      <xdr:col>2</xdr:col>
      <xdr:colOff>375645</xdr:colOff>
      <xdr:row>0</xdr:row>
      <xdr:rowOff>507615</xdr:rowOff>
    </xdr:from>
    <xdr:to>
      <xdr:col>9</xdr:col>
      <xdr:colOff>195389</xdr:colOff>
      <xdr:row>0</xdr:row>
      <xdr:rowOff>867615</xdr:rowOff>
    </xdr:to>
    <xdr:sp macro="" textlink="">
      <xdr:nvSpPr>
        <xdr:cNvPr id="5" name="CuadroTexto 5">
          <a:extLst>
            <a:ext uri="{FF2B5EF4-FFF2-40B4-BE49-F238E27FC236}">
              <a16:creationId xmlns:a16="http://schemas.microsoft.com/office/drawing/2014/main" xmlns="" xmlns:r="http://schemas.openxmlformats.org/officeDocument/2006/relationships" id="{7AE973B1-60B7-4C10-97DE-71722AD035A4}"/>
            </a:ext>
          </a:extLst>
        </xdr:cNvPr>
        <xdr:cNvSpPr txBox="1"/>
      </xdr:nvSpPr>
      <xdr:spPr>
        <a:xfrm>
          <a:off x="4055016" y="507615"/>
          <a:ext cx="644914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rPr>
            <a:t>Indicadores Económicos 2007-2024</a:t>
          </a:r>
        </a:p>
      </xdr:txBody>
    </xdr:sp>
    <xdr:clientData/>
  </xdr:twoCellAnchor>
  <xdr:twoCellAnchor>
    <xdr:from>
      <xdr:col>1</xdr:col>
      <xdr:colOff>0</xdr:colOff>
      <xdr:row>16</xdr:row>
      <xdr:rowOff>0</xdr:rowOff>
    </xdr:from>
    <xdr:to>
      <xdr:col>19</xdr:col>
      <xdr:colOff>946125</xdr:colOff>
      <xdr:row>42</xdr:row>
      <xdr:rowOff>139750</xdr:rowOff>
    </xdr:to>
    <xdr:graphicFrame macro="">
      <xdr:nvGraphicFramePr>
        <xdr:cNvPr id="11" name="7 Gráfico">
          <a:extLst>
            <a:ext uri="{FF2B5EF4-FFF2-40B4-BE49-F238E27FC236}">
              <a16:creationId xmlns:a16="http://schemas.microsoft.com/office/drawing/2014/main" xmlns="" xmlns:r="http://schemas.openxmlformats.org/officeDocument/2006/relationships" id="{5B8CD0E1-C565-4977-94C0-995620D5EA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158750</xdr:colOff>
      <xdr:row>0</xdr:row>
      <xdr:rowOff>1044000</xdr:rowOff>
    </xdr:to>
    <xdr:pic>
      <xdr:nvPicPr>
        <xdr:cNvPr id="12" name="Imagen 11">
          <a:extLst>
            <a:ext uri="{FF2B5EF4-FFF2-40B4-BE49-F238E27FC236}">
              <a16:creationId xmlns="" xmlns:a16="http://schemas.microsoft.com/office/drawing/2014/main" xmlns:r="http://schemas.openxmlformats.org/officeDocument/2006/relationships" id="{42451936-566D-3E45-BE68-244C47857175}"/>
            </a:ext>
          </a:extLst>
        </xdr:cNvPr>
        <xdr:cNvPicPr preferRelativeResize="0">
          <a:picLocks/>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0859750" cy="1044000"/>
        </a:xfrm>
        <a:prstGeom prst="rect">
          <a:avLst/>
        </a:prstGeom>
      </xdr:spPr>
    </xdr:pic>
    <xdr:clientData/>
  </xdr:twoCellAnchor>
  <xdr:twoCellAnchor>
    <xdr:from>
      <xdr:col>0</xdr:col>
      <xdr:colOff>171450</xdr:colOff>
      <xdr:row>92</xdr:row>
      <xdr:rowOff>0</xdr:rowOff>
    </xdr:from>
    <xdr:to>
      <xdr:col>5</xdr:col>
      <xdr:colOff>28575</xdr:colOff>
      <xdr:row>92</xdr:row>
      <xdr:rowOff>0</xdr:rowOff>
    </xdr:to>
    <xdr:graphicFrame macro="">
      <xdr:nvGraphicFramePr>
        <xdr:cNvPr id="7" name="5 Gráfico">
          <a:extLst>
            <a:ext uri="{FF2B5EF4-FFF2-40B4-BE49-F238E27FC236}">
              <a16:creationId xmlns:a16="http://schemas.microsoft.com/office/drawing/2014/main" xmlns="" xmlns:r="http://schemas.openxmlformats.org/officeDocument/2006/relationships" id="{09365872-3C0A-495E-BD5E-46755E901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348189</xdr:colOff>
      <xdr:row>0</xdr:row>
      <xdr:rowOff>129735</xdr:rowOff>
    </xdr:from>
    <xdr:to>
      <xdr:col>9</xdr:col>
      <xdr:colOff>187439</xdr:colOff>
      <xdr:row>0</xdr:row>
      <xdr:rowOff>525735</xdr:rowOff>
    </xdr:to>
    <xdr:sp macro="" textlink="">
      <xdr:nvSpPr>
        <xdr:cNvPr id="3" name="CuadroTexto 4">
          <a:extLst>
            <a:ext uri="{FF2B5EF4-FFF2-40B4-BE49-F238E27FC236}">
              <a16:creationId xmlns:a16="http://schemas.microsoft.com/office/drawing/2014/main" xmlns="" xmlns:r="http://schemas.openxmlformats.org/officeDocument/2006/relationships" id="{356D4CFA-3E6D-4273-83EF-2EBC24C39548}"/>
            </a:ext>
          </a:extLst>
        </xdr:cNvPr>
        <xdr:cNvSpPr txBox="1"/>
      </xdr:nvSpPr>
      <xdr:spPr>
        <a:xfrm>
          <a:off x="4027560" y="129735"/>
          <a:ext cx="6468650" cy="39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1" i="0">
              <a:solidFill>
                <a:srgbClr val="505A64"/>
              </a:solidFill>
              <a:latin typeface="Century Gothic" panose="020B0502020202020204" pitchFamily="34" charset="0"/>
            </a:rPr>
            <a:t>Cuentas Satélite de Educación</a:t>
          </a:r>
        </a:p>
      </xdr:txBody>
    </xdr:sp>
    <xdr:clientData/>
  </xdr:twoCellAnchor>
  <xdr:twoCellAnchor>
    <xdr:from>
      <xdr:col>2</xdr:col>
      <xdr:colOff>375645</xdr:colOff>
      <xdr:row>0</xdr:row>
      <xdr:rowOff>507615</xdr:rowOff>
    </xdr:from>
    <xdr:to>
      <xdr:col>9</xdr:col>
      <xdr:colOff>195389</xdr:colOff>
      <xdr:row>0</xdr:row>
      <xdr:rowOff>867615</xdr:rowOff>
    </xdr:to>
    <xdr:sp macro="" textlink="">
      <xdr:nvSpPr>
        <xdr:cNvPr id="4" name="CuadroTexto 5">
          <a:extLst>
            <a:ext uri="{FF2B5EF4-FFF2-40B4-BE49-F238E27FC236}">
              <a16:creationId xmlns:a16="http://schemas.microsoft.com/office/drawing/2014/main" xmlns="" xmlns:r="http://schemas.openxmlformats.org/officeDocument/2006/relationships" id="{35098B36-98D0-43F4-8EF9-F4F9EDA104D5}"/>
            </a:ext>
          </a:extLst>
        </xdr:cNvPr>
        <xdr:cNvSpPr txBox="1"/>
      </xdr:nvSpPr>
      <xdr:spPr>
        <a:xfrm>
          <a:off x="4055016" y="507615"/>
          <a:ext cx="644914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rPr>
            <a:t>Indicadores Económicos 2007-2024</a:t>
          </a:r>
        </a:p>
      </xdr:txBody>
    </xdr:sp>
    <xdr:clientData/>
  </xdr:twoCellAnchor>
  <xdr:twoCellAnchor>
    <xdr:from>
      <xdr:col>0</xdr:col>
      <xdr:colOff>79375</xdr:colOff>
      <xdr:row>20</xdr:row>
      <xdr:rowOff>13375</xdr:rowOff>
    </xdr:from>
    <xdr:to>
      <xdr:col>21</xdr:col>
      <xdr:colOff>0</xdr:colOff>
      <xdr:row>51</xdr:row>
      <xdr:rowOff>0</xdr:rowOff>
    </xdr:to>
    <xdr:graphicFrame macro="">
      <xdr:nvGraphicFramePr>
        <xdr:cNvPr id="10" name="Gráfico 9">
          <a:extLst>
            <a:ext uri="{FF2B5EF4-FFF2-40B4-BE49-F238E27FC236}">
              <a16:creationId xmlns:a16="http://schemas.microsoft.com/office/drawing/2014/main" xmlns="" xmlns:r="http://schemas.openxmlformats.org/officeDocument/2006/relationships" id="{45706E7F-58DE-4893-AEDA-DBA529612B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511628</xdr:colOff>
      <xdr:row>68</xdr:row>
      <xdr:rowOff>130629</xdr:rowOff>
    </xdr:from>
    <xdr:to>
      <xdr:col>8</xdr:col>
      <xdr:colOff>864525</xdr:colOff>
      <xdr:row>70</xdr:row>
      <xdr:rowOff>32658</xdr:rowOff>
    </xdr:to>
    <xdr:sp macro="" textlink="">
      <xdr:nvSpPr>
        <xdr:cNvPr id="9" name="2 Flecha derecha">
          <a:extLst>
            <a:ext uri="{FF2B5EF4-FFF2-40B4-BE49-F238E27FC236}">
              <a16:creationId xmlns:a16="http://schemas.microsoft.com/office/drawing/2014/main" xmlns="" xmlns:r="http://schemas.openxmlformats.org/officeDocument/2006/relationships" id="{105F980A-6082-4F48-BFEC-3B458C1BF539}"/>
            </a:ext>
          </a:extLst>
        </xdr:cNvPr>
        <xdr:cNvSpPr/>
      </xdr:nvSpPr>
      <xdr:spPr>
        <a:xfrm>
          <a:off x="9873342" y="25113343"/>
          <a:ext cx="352897" cy="250372"/>
        </a:xfrm>
        <a:prstGeom prst="rightArrow">
          <a:avLst/>
        </a:prstGeom>
        <a:solidFill>
          <a:schemeClr val="accent2">
            <a:lumMod val="20000"/>
            <a:lumOff val="80000"/>
          </a:schemeClr>
        </a:solidFill>
        <a:ln>
          <a:solidFill>
            <a:srgbClr val="EB9FB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endParaRPr lang="es-ES" sz="1100">
            <a:solidFill>
              <a:srgbClr val="505A64"/>
            </a:solidFill>
          </a:endParaRPr>
        </a:p>
      </xdr:txBody>
    </xdr:sp>
    <xdr:clientData/>
  </xdr:twoCellAnchor>
  <xdr:twoCellAnchor>
    <xdr:from>
      <xdr:col>2</xdr:col>
      <xdr:colOff>0</xdr:colOff>
      <xdr:row>56</xdr:row>
      <xdr:rowOff>0</xdr:rowOff>
    </xdr:from>
    <xdr:to>
      <xdr:col>15</xdr:col>
      <xdr:colOff>937500</xdr:colOff>
      <xdr:row>89</xdr:row>
      <xdr:rowOff>166875</xdr:rowOff>
    </xdr:to>
    <xdr:graphicFrame macro="">
      <xdr:nvGraphicFramePr>
        <xdr:cNvPr id="16" name="Gráfico 15">
          <a:extLst>
            <a:ext uri="{FF2B5EF4-FFF2-40B4-BE49-F238E27FC236}">
              <a16:creationId xmlns:a16="http://schemas.microsoft.com/office/drawing/2014/main" xmlns="" xmlns:r="http://schemas.openxmlformats.org/officeDocument/2006/relationships" id="{A8F34544-0BE8-490F-A660-DE7651D872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158750</xdr:colOff>
      <xdr:row>0</xdr:row>
      <xdr:rowOff>1044000</xdr:rowOff>
    </xdr:to>
    <xdr:pic>
      <xdr:nvPicPr>
        <xdr:cNvPr id="13" name="Imagen 12">
          <a:extLst>
            <a:ext uri="{FF2B5EF4-FFF2-40B4-BE49-F238E27FC236}">
              <a16:creationId xmlns="" xmlns:a16="http://schemas.microsoft.com/office/drawing/2014/main" xmlns:r="http://schemas.openxmlformats.org/officeDocument/2006/relationships" id="{42451936-566D-3E45-BE68-244C47857175}"/>
            </a:ext>
          </a:extLst>
        </xdr:cNvPr>
        <xdr:cNvPicPr preferRelativeResize="0">
          <a:picLocks/>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0859750" cy="1044000"/>
        </a:xfrm>
        <a:prstGeom prst="rect">
          <a:avLst/>
        </a:prstGeom>
      </xdr:spPr>
    </xdr:pic>
    <xdr:clientData/>
  </xdr:twoCellAnchor>
  <xdr:twoCellAnchor>
    <xdr:from>
      <xdr:col>0</xdr:col>
      <xdr:colOff>171450</xdr:colOff>
      <xdr:row>43</xdr:row>
      <xdr:rowOff>0</xdr:rowOff>
    </xdr:from>
    <xdr:to>
      <xdr:col>5</xdr:col>
      <xdr:colOff>28575</xdr:colOff>
      <xdr:row>43</xdr:row>
      <xdr:rowOff>0</xdr:rowOff>
    </xdr:to>
    <xdr:graphicFrame macro="">
      <xdr:nvGraphicFramePr>
        <xdr:cNvPr id="2" name="5 Gráfico">
          <a:extLst>
            <a:ext uri="{FF2B5EF4-FFF2-40B4-BE49-F238E27FC236}">
              <a16:creationId xmlns:a16="http://schemas.microsoft.com/office/drawing/2014/main" xmlns="" xmlns:r="http://schemas.openxmlformats.org/officeDocument/2006/relationships" id="{00000000-0008-0000-0F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123825</xdr:colOff>
      <xdr:row>43</xdr:row>
      <xdr:rowOff>0</xdr:rowOff>
    </xdr:from>
    <xdr:to>
      <xdr:col>4</xdr:col>
      <xdr:colOff>1295399</xdr:colOff>
      <xdr:row>43</xdr:row>
      <xdr:rowOff>0</xdr:rowOff>
    </xdr:to>
    <xdr:graphicFrame macro="">
      <xdr:nvGraphicFramePr>
        <xdr:cNvPr id="4" name="3 Gráfico">
          <a:extLst>
            <a:ext uri="{FF2B5EF4-FFF2-40B4-BE49-F238E27FC236}">
              <a16:creationId xmlns:a16="http://schemas.microsoft.com/office/drawing/2014/main" xmlns="" xmlns:r="http://schemas.openxmlformats.org/officeDocument/2006/relationships"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348189</xdr:colOff>
      <xdr:row>0</xdr:row>
      <xdr:rowOff>129735</xdr:rowOff>
    </xdr:from>
    <xdr:to>
      <xdr:col>9</xdr:col>
      <xdr:colOff>187439</xdr:colOff>
      <xdr:row>0</xdr:row>
      <xdr:rowOff>525735</xdr:rowOff>
    </xdr:to>
    <xdr:sp macro="" textlink="">
      <xdr:nvSpPr>
        <xdr:cNvPr id="5" name="CuadroTexto 4">
          <a:extLst>
            <a:ext uri="{FF2B5EF4-FFF2-40B4-BE49-F238E27FC236}">
              <a16:creationId xmlns:a16="http://schemas.microsoft.com/office/drawing/2014/main" xmlns="" xmlns:r="http://schemas.openxmlformats.org/officeDocument/2006/relationships" id="{B11A13FB-211D-426F-8D39-AFFF7621D5A1}"/>
            </a:ext>
          </a:extLst>
        </xdr:cNvPr>
        <xdr:cNvSpPr txBox="1"/>
      </xdr:nvSpPr>
      <xdr:spPr>
        <a:xfrm>
          <a:off x="4027560" y="129735"/>
          <a:ext cx="6468650" cy="39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1" i="0">
              <a:solidFill>
                <a:srgbClr val="505A64"/>
              </a:solidFill>
              <a:latin typeface="Century Gothic" panose="020B0502020202020204" pitchFamily="34" charset="0"/>
            </a:rPr>
            <a:t>Cuentas Satélite de Educación</a:t>
          </a:r>
        </a:p>
      </xdr:txBody>
    </xdr:sp>
    <xdr:clientData/>
  </xdr:twoCellAnchor>
  <xdr:twoCellAnchor>
    <xdr:from>
      <xdr:col>2</xdr:col>
      <xdr:colOff>375645</xdr:colOff>
      <xdr:row>0</xdr:row>
      <xdr:rowOff>507615</xdr:rowOff>
    </xdr:from>
    <xdr:to>
      <xdr:col>9</xdr:col>
      <xdr:colOff>195389</xdr:colOff>
      <xdr:row>0</xdr:row>
      <xdr:rowOff>867615</xdr:rowOff>
    </xdr:to>
    <xdr:sp macro="" textlink="">
      <xdr:nvSpPr>
        <xdr:cNvPr id="6" name="CuadroTexto 5">
          <a:extLst>
            <a:ext uri="{FF2B5EF4-FFF2-40B4-BE49-F238E27FC236}">
              <a16:creationId xmlns:a16="http://schemas.microsoft.com/office/drawing/2014/main" xmlns="" xmlns:r="http://schemas.openxmlformats.org/officeDocument/2006/relationships" id="{CBF656A9-FD67-4D3B-A6A2-D2BC86849715}"/>
            </a:ext>
          </a:extLst>
        </xdr:cNvPr>
        <xdr:cNvSpPr txBox="1"/>
      </xdr:nvSpPr>
      <xdr:spPr>
        <a:xfrm>
          <a:off x="4055016" y="507615"/>
          <a:ext cx="644914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rPr>
            <a:t>Indicadores Económicos 2007-2024</a:t>
          </a:r>
        </a:p>
      </xdr:txBody>
    </xdr:sp>
    <xdr:clientData/>
  </xdr:twoCellAnchor>
  <xdr:twoCellAnchor>
    <xdr:from>
      <xdr:col>1</xdr:col>
      <xdr:colOff>0</xdr:colOff>
      <xdr:row>15</xdr:row>
      <xdr:rowOff>0</xdr:rowOff>
    </xdr:from>
    <xdr:to>
      <xdr:col>19</xdr:col>
      <xdr:colOff>946125</xdr:colOff>
      <xdr:row>41</xdr:row>
      <xdr:rowOff>139750</xdr:rowOff>
    </xdr:to>
    <xdr:graphicFrame macro="">
      <xdr:nvGraphicFramePr>
        <xdr:cNvPr id="10" name="12 Gráfico">
          <a:extLst>
            <a:ext uri="{FF2B5EF4-FFF2-40B4-BE49-F238E27FC236}">
              <a16:creationId xmlns:a16="http://schemas.microsoft.com/office/drawing/2014/main" xmlns="" xmlns:r="http://schemas.openxmlformats.org/officeDocument/2006/relationships" id="{B238602F-F2F9-4EAA-AD62-1FCB95171EA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158750</xdr:colOff>
      <xdr:row>0</xdr:row>
      <xdr:rowOff>1044000</xdr:rowOff>
    </xdr:to>
    <xdr:pic>
      <xdr:nvPicPr>
        <xdr:cNvPr id="12" name="Imagen 11">
          <a:extLst>
            <a:ext uri="{FF2B5EF4-FFF2-40B4-BE49-F238E27FC236}">
              <a16:creationId xmlns="" xmlns:a16="http://schemas.microsoft.com/office/drawing/2014/main" xmlns:r="http://schemas.openxmlformats.org/officeDocument/2006/relationships" id="{42451936-566D-3E45-BE68-244C47857175}"/>
            </a:ext>
          </a:extLst>
        </xdr:cNvPr>
        <xdr:cNvPicPr preferRelativeResize="0">
          <a:picLocks/>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0859750" cy="1044000"/>
        </a:xfrm>
        <a:prstGeom prst="rect">
          <a:avLst/>
        </a:prstGeom>
      </xdr:spPr>
    </xdr:pic>
    <xdr:clientData/>
  </xdr:twoCellAnchor>
  <xdr:twoCellAnchor>
    <xdr:from>
      <xdr:col>0</xdr:col>
      <xdr:colOff>171450</xdr:colOff>
      <xdr:row>46</xdr:row>
      <xdr:rowOff>0</xdr:rowOff>
    </xdr:from>
    <xdr:to>
      <xdr:col>5</xdr:col>
      <xdr:colOff>28575</xdr:colOff>
      <xdr:row>46</xdr:row>
      <xdr:rowOff>0</xdr:rowOff>
    </xdr:to>
    <xdr:graphicFrame macro="">
      <xdr:nvGraphicFramePr>
        <xdr:cNvPr id="2" name="5 Gráfico">
          <a:extLst>
            <a:ext uri="{FF2B5EF4-FFF2-40B4-BE49-F238E27FC236}">
              <a16:creationId xmlns:a16="http://schemas.microsoft.com/office/drawing/2014/main" xmlns="" xmlns:r="http://schemas.openxmlformats.org/officeDocument/2006/relationships" id="{00000000-0008-0000-1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123825</xdr:colOff>
      <xdr:row>46</xdr:row>
      <xdr:rowOff>0</xdr:rowOff>
    </xdr:from>
    <xdr:to>
      <xdr:col>4</xdr:col>
      <xdr:colOff>1295399</xdr:colOff>
      <xdr:row>46</xdr:row>
      <xdr:rowOff>0</xdr:rowOff>
    </xdr:to>
    <xdr:graphicFrame macro="">
      <xdr:nvGraphicFramePr>
        <xdr:cNvPr id="4" name="3 Gráfico">
          <a:extLst>
            <a:ext uri="{FF2B5EF4-FFF2-40B4-BE49-F238E27FC236}">
              <a16:creationId xmlns:a16="http://schemas.microsoft.com/office/drawing/2014/main" xmlns="" xmlns:r="http://schemas.openxmlformats.org/officeDocument/2006/relationships" id="{00000000-0008-0000-1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348189</xdr:colOff>
      <xdr:row>0</xdr:row>
      <xdr:rowOff>129735</xdr:rowOff>
    </xdr:from>
    <xdr:to>
      <xdr:col>9</xdr:col>
      <xdr:colOff>187439</xdr:colOff>
      <xdr:row>0</xdr:row>
      <xdr:rowOff>525735</xdr:rowOff>
    </xdr:to>
    <xdr:sp macro="" textlink="">
      <xdr:nvSpPr>
        <xdr:cNvPr id="5" name="CuadroTexto 4">
          <a:extLst>
            <a:ext uri="{FF2B5EF4-FFF2-40B4-BE49-F238E27FC236}">
              <a16:creationId xmlns:a16="http://schemas.microsoft.com/office/drawing/2014/main" xmlns="" xmlns:r="http://schemas.openxmlformats.org/officeDocument/2006/relationships" id="{5EA72931-C549-4FDD-9F14-F96A6C858006}"/>
            </a:ext>
          </a:extLst>
        </xdr:cNvPr>
        <xdr:cNvSpPr txBox="1"/>
      </xdr:nvSpPr>
      <xdr:spPr>
        <a:xfrm>
          <a:off x="4027560" y="129735"/>
          <a:ext cx="6468650" cy="39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1" i="0">
              <a:solidFill>
                <a:srgbClr val="505A64"/>
              </a:solidFill>
              <a:latin typeface="Century Gothic" panose="020B0502020202020204" pitchFamily="34" charset="0"/>
            </a:rPr>
            <a:t>Cuentas Satélite de Educación</a:t>
          </a:r>
        </a:p>
      </xdr:txBody>
    </xdr:sp>
    <xdr:clientData/>
  </xdr:twoCellAnchor>
  <xdr:twoCellAnchor>
    <xdr:from>
      <xdr:col>2</xdr:col>
      <xdr:colOff>375645</xdr:colOff>
      <xdr:row>0</xdr:row>
      <xdr:rowOff>507615</xdr:rowOff>
    </xdr:from>
    <xdr:to>
      <xdr:col>9</xdr:col>
      <xdr:colOff>195389</xdr:colOff>
      <xdr:row>0</xdr:row>
      <xdr:rowOff>867615</xdr:rowOff>
    </xdr:to>
    <xdr:sp macro="" textlink="">
      <xdr:nvSpPr>
        <xdr:cNvPr id="6" name="CuadroTexto 5">
          <a:extLst>
            <a:ext uri="{FF2B5EF4-FFF2-40B4-BE49-F238E27FC236}">
              <a16:creationId xmlns:a16="http://schemas.microsoft.com/office/drawing/2014/main" xmlns="" xmlns:r="http://schemas.openxmlformats.org/officeDocument/2006/relationships" id="{91333E2B-50E4-4C75-A953-447FF242727A}"/>
            </a:ext>
          </a:extLst>
        </xdr:cNvPr>
        <xdr:cNvSpPr txBox="1"/>
      </xdr:nvSpPr>
      <xdr:spPr>
        <a:xfrm>
          <a:off x="4055016" y="507615"/>
          <a:ext cx="644914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rPr>
            <a:t>Indicadores Económicos 2007-2024</a:t>
          </a:r>
        </a:p>
      </xdr:txBody>
    </xdr:sp>
    <xdr:clientData/>
  </xdr:twoCellAnchor>
  <xdr:twoCellAnchor>
    <xdr:from>
      <xdr:col>0</xdr:col>
      <xdr:colOff>0</xdr:colOff>
      <xdr:row>15</xdr:row>
      <xdr:rowOff>34875</xdr:rowOff>
    </xdr:from>
    <xdr:to>
      <xdr:col>19</xdr:col>
      <xdr:colOff>771500</xdr:colOff>
      <xdr:row>42</xdr:row>
      <xdr:rowOff>0</xdr:rowOff>
    </xdr:to>
    <xdr:graphicFrame macro="">
      <xdr:nvGraphicFramePr>
        <xdr:cNvPr id="10" name="12 Gráfico">
          <a:extLst>
            <a:ext uri="{FF2B5EF4-FFF2-40B4-BE49-F238E27FC236}">
              <a16:creationId xmlns:a16="http://schemas.microsoft.com/office/drawing/2014/main" xmlns="" xmlns:r="http://schemas.openxmlformats.org/officeDocument/2006/relationships" id="{7B73AFD0-ACF3-4424-B92B-7995AE97ED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158750</xdr:colOff>
      <xdr:row>0</xdr:row>
      <xdr:rowOff>1044000</xdr:rowOff>
    </xdr:to>
    <xdr:pic>
      <xdr:nvPicPr>
        <xdr:cNvPr id="11" name="Imagen 10">
          <a:extLst>
            <a:ext uri="{FF2B5EF4-FFF2-40B4-BE49-F238E27FC236}">
              <a16:creationId xmlns="" xmlns:a16="http://schemas.microsoft.com/office/drawing/2014/main" xmlns:r="http://schemas.openxmlformats.org/officeDocument/2006/relationships" id="{42451936-566D-3E45-BE68-244C47857175}"/>
            </a:ext>
          </a:extLst>
        </xdr:cNvPr>
        <xdr:cNvPicPr preferRelativeResize="0">
          <a:picLocks/>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0859750" cy="1044000"/>
        </a:xfrm>
        <a:prstGeom prst="rect">
          <a:avLst/>
        </a:prstGeom>
      </xdr:spPr>
    </xdr:pic>
    <xdr:clientData/>
  </xdr:twoCellAnchor>
  <xdr:twoCellAnchor>
    <xdr:from>
      <xdr:col>0</xdr:col>
      <xdr:colOff>171450</xdr:colOff>
      <xdr:row>81</xdr:row>
      <xdr:rowOff>0</xdr:rowOff>
    </xdr:from>
    <xdr:to>
      <xdr:col>5</xdr:col>
      <xdr:colOff>28575</xdr:colOff>
      <xdr:row>81</xdr:row>
      <xdr:rowOff>0</xdr:rowOff>
    </xdr:to>
    <xdr:graphicFrame macro="">
      <xdr:nvGraphicFramePr>
        <xdr:cNvPr id="2" name="5 Gráfico">
          <a:extLst>
            <a:ext uri="{FF2B5EF4-FFF2-40B4-BE49-F238E27FC236}">
              <a16:creationId xmlns:a16="http://schemas.microsoft.com/office/drawing/2014/main" xmlns="" xmlns:r="http://schemas.openxmlformats.org/officeDocument/2006/relationships"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123825</xdr:colOff>
      <xdr:row>81</xdr:row>
      <xdr:rowOff>0</xdr:rowOff>
    </xdr:from>
    <xdr:to>
      <xdr:col>5</xdr:col>
      <xdr:colOff>3809</xdr:colOff>
      <xdr:row>81</xdr:row>
      <xdr:rowOff>0</xdr:rowOff>
    </xdr:to>
    <xdr:graphicFrame macro="">
      <xdr:nvGraphicFramePr>
        <xdr:cNvPr id="3" name="2 Gráfico">
          <a:extLst>
            <a:ext uri="{FF2B5EF4-FFF2-40B4-BE49-F238E27FC236}">
              <a16:creationId xmlns:a16="http://schemas.microsoft.com/office/drawing/2014/main" xmlns="" xmlns:r="http://schemas.openxmlformats.org/officeDocument/2006/relationships" id="{00000000-0008-0000-1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348189</xdr:colOff>
      <xdr:row>0</xdr:row>
      <xdr:rowOff>129735</xdr:rowOff>
    </xdr:from>
    <xdr:to>
      <xdr:col>9</xdr:col>
      <xdr:colOff>187439</xdr:colOff>
      <xdr:row>0</xdr:row>
      <xdr:rowOff>525735</xdr:rowOff>
    </xdr:to>
    <xdr:sp macro="" textlink="">
      <xdr:nvSpPr>
        <xdr:cNvPr id="5" name="CuadroTexto 4">
          <a:extLst>
            <a:ext uri="{FF2B5EF4-FFF2-40B4-BE49-F238E27FC236}">
              <a16:creationId xmlns:a16="http://schemas.microsoft.com/office/drawing/2014/main" xmlns="" xmlns:r="http://schemas.openxmlformats.org/officeDocument/2006/relationships" id="{2C5FCFC5-84AF-4AEE-913E-0B9642A14763}"/>
            </a:ext>
          </a:extLst>
        </xdr:cNvPr>
        <xdr:cNvSpPr txBox="1"/>
      </xdr:nvSpPr>
      <xdr:spPr>
        <a:xfrm>
          <a:off x="4027560" y="129735"/>
          <a:ext cx="6468650" cy="39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1" i="0">
              <a:solidFill>
                <a:srgbClr val="505A64"/>
              </a:solidFill>
              <a:latin typeface="Century Gothic" panose="020B0502020202020204" pitchFamily="34" charset="0"/>
            </a:rPr>
            <a:t>Cuentas Satélite de Educación</a:t>
          </a:r>
        </a:p>
      </xdr:txBody>
    </xdr:sp>
    <xdr:clientData/>
  </xdr:twoCellAnchor>
  <xdr:twoCellAnchor>
    <xdr:from>
      <xdr:col>2</xdr:col>
      <xdr:colOff>375645</xdr:colOff>
      <xdr:row>0</xdr:row>
      <xdr:rowOff>507615</xdr:rowOff>
    </xdr:from>
    <xdr:to>
      <xdr:col>9</xdr:col>
      <xdr:colOff>195389</xdr:colOff>
      <xdr:row>0</xdr:row>
      <xdr:rowOff>867615</xdr:rowOff>
    </xdr:to>
    <xdr:sp macro="" textlink="">
      <xdr:nvSpPr>
        <xdr:cNvPr id="6" name="CuadroTexto 5">
          <a:extLst>
            <a:ext uri="{FF2B5EF4-FFF2-40B4-BE49-F238E27FC236}">
              <a16:creationId xmlns:a16="http://schemas.microsoft.com/office/drawing/2014/main" xmlns="" xmlns:r="http://schemas.openxmlformats.org/officeDocument/2006/relationships" id="{56393968-1950-4103-AC55-1F8994B600A7}"/>
            </a:ext>
          </a:extLst>
        </xdr:cNvPr>
        <xdr:cNvSpPr txBox="1"/>
      </xdr:nvSpPr>
      <xdr:spPr>
        <a:xfrm>
          <a:off x="4055016" y="507615"/>
          <a:ext cx="644914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rPr>
            <a:t>Indicadores Económicos 2007-2024</a:t>
          </a:r>
        </a:p>
      </xdr:txBody>
    </xdr:sp>
    <xdr:clientData/>
  </xdr:twoCellAnchor>
  <xdr:twoCellAnchor>
    <xdr:from>
      <xdr:col>2</xdr:col>
      <xdr:colOff>619125</xdr:colOff>
      <xdr:row>47</xdr:row>
      <xdr:rowOff>118875</xdr:rowOff>
    </xdr:from>
    <xdr:to>
      <xdr:col>16</xdr:col>
      <xdr:colOff>604125</xdr:colOff>
      <xdr:row>77</xdr:row>
      <xdr:rowOff>47625</xdr:rowOff>
    </xdr:to>
    <xdr:graphicFrame macro="">
      <xdr:nvGraphicFramePr>
        <xdr:cNvPr id="15" name="Gráfico 14">
          <a:extLst>
            <a:ext uri="{FF2B5EF4-FFF2-40B4-BE49-F238E27FC236}">
              <a16:creationId xmlns:a16="http://schemas.microsoft.com/office/drawing/2014/main" xmlns="" xmlns:r="http://schemas.openxmlformats.org/officeDocument/2006/relationships" id="{A8228093-0245-4790-B0C4-65BD89C48D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6375</xdr:colOff>
      <xdr:row>17</xdr:row>
      <xdr:rowOff>34875</xdr:rowOff>
    </xdr:from>
    <xdr:to>
      <xdr:col>20</xdr:col>
      <xdr:colOff>0</xdr:colOff>
      <xdr:row>44</xdr:row>
      <xdr:rowOff>0</xdr:rowOff>
    </xdr:to>
    <xdr:graphicFrame macro="">
      <xdr:nvGraphicFramePr>
        <xdr:cNvPr id="16" name="10 Gráfico">
          <a:extLst>
            <a:ext uri="{FF2B5EF4-FFF2-40B4-BE49-F238E27FC236}">
              <a16:creationId xmlns:a16="http://schemas.microsoft.com/office/drawing/2014/main" xmlns="" xmlns:r="http://schemas.openxmlformats.org/officeDocument/2006/relationships" id="{6D460720-F256-4A4E-9F07-48798E3A79E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158750</xdr:colOff>
      <xdr:row>0</xdr:row>
      <xdr:rowOff>1044000</xdr:rowOff>
    </xdr:to>
    <xdr:pic>
      <xdr:nvPicPr>
        <xdr:cNvPr id="8" name="Imagen 7">
          <a:extLst>
            <a:ext uri="{FF2B5EF4-FFF2-40B4-BE49-F238E27FC236}">
              <a16:creationId xmlns="" xmlns:a16="http://schemas.microsoft.com/office/drawing/2014/main" xmlns:r="http://schemas.openxmlformats.org/officeDocument/2006/relationships" id="{42451936-566D-3E45-BE68-244C47857175}"/>
            </a:ext>
          </a:extLst>
        </xdr:cNvPr>
        <xdr:cNvPicPr preferRelativeResize="0">
          <a:picLocks/>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0859750" cy="1044000"/>
        </a:xfrm>
        <a:prstGeom prst="rect">
          <a:avLst/>
        </a:prstGeom>
      </xdr:spPr>
    </xdr:pic>
    <xdr:clientData/>
  </xdr:twoCellAnchor>
  <xdr:twoCellAnchor>
    <xdr:from>
      <xdr:col>0</xdr:col>
      <xdr:colOff>171450</xdr:colOff>
      <xdr:row>47</xdr:row>
      <xdr:rowOff>0</xdr:rowOff>
    </xdr:from>
    <xdr:to>
      <xdr:col>5</xdr:col>
      <xdr:colOff>28575</xdr:colOff>
      <xdr:row>47</xdr:row>
      <xdr:rowOff>0</xdr:rowOff>
    </xdr:to>
    <xdr:graphicFrame macro="">
      <xdr:nvGraphicFramePr>
        <xdr:cNvPr id="5" name="5 Gráfico">
          <a:extLst>
            <a:ext uri="{FF2B5EF4-FFF2-40B4-BE49-F238E27FC236}">
              <a16:creationId xmlns:a16="http://schemas.microsoft.com/office/drawing/2014/main" xmlns="" xmlns:r="http://schemas.openxmlformats.org/officeDocument/2006/relationships" id="{D786A1D3-B334-4AAD-BB43-E9AC1ECC0D8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348189</xdr:colOff>
      <xdr:row>0</xdr:row>
      <xdr:rowOff>129735</xdr:rowOff>
    </xdr:from>
    <xdr:to>
      <xdr:col>9</xdr:col>
      <xdr:colOff>187439</xdr:colOff>
      <xdr:row>0</xdr:row>
      <xdr:rowOff>525735</xdr:rowOff>
    </xdr:to>
    <xdr:sp macro="" textlink="">
      <xdr:nvSpPr>
        <xdr:cNvPr id="3" name="CuadroTexto 4">
          <a:extLst>
            <a:ext uri="{FF2B5EF4-FFF2-40B4-BE49-F238E27FC236}">
              <a16:creationId xmlns:a16="http://schemas.microsoft.com/office/drawing/2014/main" xmlns="" xmlns:r="http://schemas.openxmlformats.org/officeDocument/2006/relationships" id="{A5D1B14B-1C1A-42E2-8AFB-56520BC7ED42}"/>
            </a:ext>
          </a:extLst>
        </xdr:cNvPr>
        <xdr:cNvSpPr txBox="1"/>
      </xdr:nvSpPr>
      <xdr:spPr>
        <a:xfrm>
          <a:off x="4027560" y="129735"/>
          <a:ext cx="6468650" cy="39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1" i="0">
              <a:solidFill>
                <a:srgbClr val="505A64"/>
              </a:solidFill>
              <a:latin typeface="Century Gothic" panose="020B0502020202020204" pitchFamily="34" charset="0"/>
            </a:rPr>
            <a:t>Cuentas Satélite de Educación</a:t>
          </a:r>
        </a:p>
      </xdr:txBody>
    </xdr:sp>
    <xdr:clientData/>
  </xdr:twoCellAnchor>
  <xdr:twoCellAnchor>
    <xdr:from>
      <xdr:col>2</xdr:col>
      <xdr:colOff>375645</xdr:colOff>
      <xdr:row>0</xdr:row>
      <xdr:rowOff>507615</xdr:rowOff>
    </xdr:from>
    <xdr:to>
      <xdr:col>9</xdr:col>
      <xdr:colOff>195389</xdr:colOff>
      <xdr:row>0</xdr:row>
      <xdr:rowOff>867615</xdr:rowOff>
    </xdr:to>
    <xdr:sp macro="" textlink="">
      <xdr:nvSpPr>
        <xdr:cNvPr id="4" name="CuadroTexto 5">
          <a:extLst>
            <a:ext uri="{FF2B5EF4-FFF2-40B4-BE49-F238E27FC236}">
              <a16:creationId xmlns:a16="http://schemas.microsoft.com/office/drawing/2014/main" xmlns="" xmlns:r="http://schemas.openxmlformats.org/officeDocument/2006/relationships" id="{400D01A0-B8A2-4700-9D84-7B9E49803C4F}"/>
            </a:ext>
          </a:extLst>
        </xdr:cNvPr>
        <xdr:cNvSpPr txBox="1"/>
      </xdr:nvSpPr>
      <xdr:spPr>
        <a:xfrm>
          <a:off x="4055016" y="507615"/>
          <a:ext cx="644914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rPr>
            <a:t>Indicadores Económicos 2007-2024</a:t>
          </a:r>
        </a:p>
      </xdr:txBody>
    </xdr:sp>
    <xdr:clientData/>
  </xdr:twoCellAnchor>
  <xdr:twoCellAnchor>
    <xdr:from>
      <xdr:col>1</xdr:col>
      <xdr:colOff>6375</xdr:colOff>
      <xdr:row>18</xdr:row>
      <xdr:rowOff>0</xdr:rowOff>
    </xdr:from>
    <xdr:to>
      <xdr:col>20</xdr:col>
      <xdr:colOff>0</xdr:colOff>
      <xdr:row>44</xdr:row>
      <xdr:rowOff>139750</xdr:rowOff>
    </xdr:to>
    <xdr:graphicFrame macro="">
      <xdr:nvGraphicFramePr>
        <xdr:cNvPr id="11" name="Gráfico 10">
          <a:extLst>
            <a:ext uri="{FF2B5EF4-FFF2-40B4-BE49-F238E27FC236}">
              <a16:creationId xmlns:a16="http://schemas.microsoft.com/office/drawing/2014/main" xmlns="" xmlns:r="http://schemas.openxmlformats.org/officeDocument/2006/relationships" id="{26FF3D60-2548-4637-A599-8EDA0CB61E6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158750</xdr:colOff>
      <xdr:row>0</xdr:row>
      <xdr:rowOff>1044000</xdr:rowOff>
    </xdr:to>
    <xdr:pic>
      <xdr:nvPicPr>
        <xdr:cNvPr id="9" name="Imagen 8">
          <a:extLst>
            <a:ext uri="{FF2B5EF4-FFF2-40B4-BE49-F238E27FC236}">
              <a16:creationId xmlns="" xmlns:a16="http://schemas.microsoft.com/office/drawing/2014/main" xmlns:r="http://schemas.openxmlformats.org/officeDocument/2006/relationships" id="{42451936-566D-3E45-BE68-244C47857175}"/>
            </a:ext>
          </a:extLst>
        </xdr:cNvPr>
        <xdr:cNvPicPr preferRelativeResize="0">
          <a:picLocks/>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0859750" cy="1044000"/>
        </a:xfrm>
        <a:prstGeom prst="rect">
          <a:avLst/>
        </a:prstGeom>
      </xdr:spPr>
    </xdr:pic>
    <xdr:clientData/>
  </xdr:twoCellAnchor>
  <xdr:twoCellAnchor>
    <xdr:from>
      <xdr:col>0</xdr:col>
      <xdr:colOff>171450</xdr:colOff>
      <xdr:row>45</xdr:row>
      <xdr:rowOff>0</xdr:rowOff>
    </xdr:from>
    <xdr:to>
      <xdr:col>5</xdr:col>
      <xdr:colOff>28575</xdr:colOff>
      <xdr:row>45</xdr:row>
      <xdr:rowOff>0</xdr:rowOff>
    </xdr:to>
    <xdr:graphicFrame macro="">
      <xdr:nvGraphicFramePr>
        <xdr:cNvPr id="5" name="5 Gráfico">
          <a:extLst>
            <a:ext uri="{FF2B5EF4-FFF2-40B4-BE49-F238E27FC236}">
              <a16:creationId xmlns:a16="http://schemas.microsoft.com/office/drawing/2014/main" xmlns="" xmlns:r="http://schemas.openxmlformats.org/officeDocument/2006/relationships" id="{BE62DE2A-12C1-4C81-8CBA-708971F404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348189</xdr:colOff>
      <xdr:row>0</xdr:row>
      <xdr:rowOff>129735</xdr:rowOff>
    </xdr:from>
    <xdr:to>
      <xdr:col>9</xdr:col>
      <xdr:colOff>187439</xdr:colOff>
      <xdr:row>0</xdr:row>
      <xdr:rowOff>525735</xdr:rowOff>
    </xdr:to>
    <xdr:sp macro="" textlink="">
      <xdr:nvSpPr>
        <xdr:cNvPr id="3" name="CuadroTexto 4">
          <a:extLst>
            <a:ext uri="{FF2B5EF4-FFF2-40B4-BE49-F238E27FC236}">
              <a16:creationId xmlns:a16="http://schemas.microsoft.com/office/drawing/2014/main" xmlns="" xmlns:r="http://schemas.openxmlformats.org/officeDocument/2006/relationships" id="{91009D86-C146-499E-98D9-B1AB272558BE}"/>
            </a:ext>
          </a:extLst>
        </xdr:cNvPr>
        <xdr:cNvSpPr txBox="1"/>
      </xdr:nvSpPr>
      <xdr:spPr>
        <a:xfrm>
          <a:off x="4027560" y="129735"/>
          <a:ext cx="6468650" cy="39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1" i="0">
              <a:solidFill>
                <a:srgbClr val="505A64"/>
              </a:solidFill>
              <a:latin typeface="Century Gothic" panose="020B0502020202020204" pitchFamily="34" charset="0"/>
            </a:rPr>
            <a:t>Cuentas Satélite de Educación</a:t>
          </a:r>
        </a:p>
      </xdr:txBody>
    </xdr:sp>
    <xdr:clientData/>
  </xdr:twoCellAnchor>
  <xdr:twoCellAnchor>
    <xdr:from>
      <xdr:col>2</xdr:col>
      <xdr:colOff>375645</xdr:colOff>
      <xdr:row>0</xdr:row>
      <xdr:rowOff>507615</xdr:rowOff>
    </xdr:from>
    <xdr:to>
      <xdr:col>9</xdr:col>
      <xdr:colOff>195389</xdr:colOff>
      <xdr:row>0</xdr:row>
      <xdr:rowOff>867615</xdr:rowOff>
    </xdr:to>
    <xdr:sp macro="" textlink="">
      <xdr:nvSpPr>
        <xdr:cNvPr id="4" name="CuadroTexto 5">
          <a:extLst>
            <a:ext uri="{FF2B5EF4-FFF2-40B4-BE49-F238E27FC236}">
              <a16:creationId xmlns:a16="http://schemas.microsoft.com/office/drawing/2014/main" xmlns="" xmlns:r="http://schemas.openxmlformats.org/officeDocument/2006/relationships" id="{41B7C3DF-B51D-4D40-BF22-E2AB2AF28ED1}"/>
            </a:ext>
          </a:extLst>
        </xdr:cNvPr>
        <xdr:cNvSpPr txBox="1"/>
      </xdr:nvSpPr>
      <xdr:spPr>
        <a:xfrm>
          <a:off x="4055016" y="507615"/>
          <a:ext cx="644914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rPr>
            <a:t>Indicadores Económicos 2007-2024</a:t>
          </a:r>
        </a:p>
      </xdr:txBody>
    </xdr:sp>
    <xdr:clientData/>
  </xdr:twoCellAnchor>
  <xdr:twoCellAnchor>
    <xdr:from>
      <xdr:col>0</xdr:col>
      <xdr:colOff>171450</xdr:colOff>
      <xdr:row>45</xdr:row>
      <xdr:rowOff>0</xdr:rowOff>
    </xdr:from>
    <xdr:to>
      <xdr:col>5</xdr:col>
      <xdr:colOff>28575</xdr:colOff>
      <xdr:row>45</xdr:row>
      <xdr:rowOff>0</xdr:rowOff>
    </xdr:to>
    <xdr:graphicFrame macro="">
      <xdr:nvGraphicFramePr>
        <xdr:cNvPr id="11" name="5 Gráfico">
          <a:extLst>
            <a:ext uri="{FF2B5EF4-FFF2-40B4-BE49-F238E27FC236}">
              <a16:creationId xmlns:a16="http://schemas.microsoft.com/office/drawing/2014/main" xmlns="" xmlns:r="http://schemas.openxmlformats.org/officeDocument/2006/relationships" id="{D786A1D3-B334-4AAD-BB43-E9AC1ECC0D8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17</xdr:row>
      <xdr:rowOff>0</xdr:rowOff>
    </xdr:from>
    <xdr:to>
      <xdr:col>19</xdr:col>
      <xdr:colOff>946125</xdr:colOff>
      <xdr:row>41</xdr:row>
      <xdr:rowOff>171500</xdr:rowOff>
    </xdr:to>
    <xdr:graphicFrame macro="">
      <xdr:nvGraphicFramePr>
        <xdr:cNvPr id="12" name="Gráfico 11">
          <a:extLst>
            <a:ext uri="{FF2B5EF4-FFF2-40B4-BE49-F238E27FC236}">
              <a16:creationId xmlns:a16="http://schemas.microsoft.com/office/drawing/2014/main" xmlns="" xmlns:r="http://schemas.openxmlformats.org/officeDocument/2006/relationships" id="{15C6D9C8-9AFD-4B75-9A6F-561C48242F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158750</xdr:colOff>
      <xdr:row>0</xdr:row>
      <xdr:rowOff>1044000</xdr:rowOff>
    </xdr:to>
    <xdr:pic>
      <xdr:nvPicPr>
        <xdr:cNvPr id="12" name="Imagen 11">
          <a:extLst>
            <a:ext uri="{FF2B5EF4-FFF2-40B4-BE49-F238E27FC236}">
              <a16:creationId xmlns="" xmlns:a16="http://schemas.microsoft.com/office/drawing/2014/main" xmlns:r="http://schemas.openxmlformats.org/officeDocument/2006/relationships" id="{42451936-566D-3E45-BE68-244C47857175}"/>
            </a:ext>
          </a:extLst>
        </xdr:cNvPr>
        <xdr:cNvPicPr preferRelativeResize="0">
          <a:picLocks/>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0859750" cy="1044000"/>
        </a:xfrm>
        <a:prstGeom prst="rect">
          <a:avLst/>
        </a:prstGeom>
      </xdr:spPr>
    </xdr:pic>
    <xdr:clientData/>
  </xdr:twoCellAnchor>
  <xdr:twoCellAnchor>
    <xdr:from>
      <xdr:col>2</xdr:col>
      <xdr:colOff>348189</xdr:colOff>
      <xdr:row>0</xdr:row>
      <xdr:rowOff>129735</xdr:rowOff>
    </xdr:from>
    <xdr:to>
      <xdr:col>9</xdr:col>
      <xdr:colOff>187439</xdr:colOff>
      <xdr:row>0</xdr:row>
      <xdr:rowOff>525735</xdr:rowOff>
    </xdr:to>
    <xdr:sp macro="" textlink="">
      <xdr:nvSpPr>
        <xdr:cNvPr id="4" name="CuadroTexto 4">
          <a:extLst>
            <a:ext uri="{FF2B5EF4-FFF2-40B4-BE49-F238E27FC236}">
              <a16:creationId xmlns:a16="http://schemas.microsoft.com/office/drawing/2014/main" xmlns="" xmlns:r="http://schemas.openxmlformats.org/officeDocument/2006/relationships" id="{2A76AA07-BF5B-4E7C-9316-B681EE918030}"/>
            </a:ext>
          </a:extLst>
        </xdr:cNvPr>
        <xdr:cNvSpPr txBox="1"/>
      </xdr:nvSpPr>
      <xdr:spPr>
        <a:xfrm>
          <a:off x="4027560" y="129735"/>
          <a:ext cx="6468650" cy="39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1" i="0">
              <a:solidFill>
                <a:srgbClr val="505A64"/>
              </a:solidFill>
              <a:latin typeface="Century Gothic" panose="020B0502020202020204" pitchFamily="34" charset="0"/>
            </a:rPr>
            <a:t>Cuentas Satélite de Educación</a:t>
          </a:r>
        </a:p>
      </xdr:txBody>
    </xdr:sp>
    <xdr:clientData/>
  </xdr:twoCellAnchor>
  <xdr:twoCellAnchor>
    <xdr:from>
      <xdr:col>2</xdr:col>
      <xdr:colOff>375645</xdr:colOff>
      <xdr:row>0</xdr:row>
      <xdr:rowOff>507615</xdr:rowOff>
    </xdr:from>
    <xdr:to>
      <xdr:col>9</xdr:col>
      <xdr:colOff>195389</xdr:colOff>
      <xdr:row>0</xdr:row>
      <xdr:rowOff>867615</xdr:rowOff>
    </xdr:to>
    <xdr:sp macro="" textlink="">
      <xdr:nvSpPr>
        <xdr:cNvPr id="5" name="CuadroTexto 5">
          <a:extLst>
            <a:ext uri="{FF2B5EF4-FFF2-40B4-BE49-F238E27FC236}">
              <a16:creationId xmlns:a16="http://schemas.microsoft.com/office/drawing/2014/main" xmlns="" xmlns:r="http://schemas.openxmlformats.org/officeDocument/2006/relationships" id="{2D2704E4-FE3C-48A4-9390-D69488150B34}"/>
            </a:ext>
          </a:extLst>
        </xdr:cNvPr>
        <xdr:cNvSpPr txBox="1"/>
      </xdr:nvSpPr>
      <xdr:spPr>
        <a:xfrm>
          <a:off x="4055016" y="507615"/>
          <a:ext cx="644914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rPr>
            <a:t>Indicadores Económicos 2007-2024</a:t>
          </a:r>
        </a:p>
      </xdr:txBody>
    </xdr:sp>
    <xdr:clientData/>
  </xdr:twoCellAnchor>
  <xdr:twoCellAnchor>
    <xdr:from>
      <xdr:col>1</xdr:col>
      <xdr:colOff>355625</xdr:colOff>
      <xdr:row>17</xdr:row>
      <xdr:rowOff>0</xdr:rowOff>
    </xdr:from>
    <xdr:to>
      <xdr:col>21</xdr:col>
      <xdr:colOff>174625</xdr:colOff>
      <xdr:row>43</xdr:row>
      <xdr:rowOff>139750</xdr:rowOff>
    </xdr:to>
    <xdr:graphicFrame macro="">
      <xdr:nvGraphicFramePr>
        <xdr:cNvPr id="9" name="7 Gráfico">
          <a:extLst>
            <a:ext uri="{FF2B5EF4-FFF2-40B4-BE49-F238E27FC236}">
              <a16:creationId xmlns:a16="http://schemas.microsoft.com/office/drawing/2014/main" xmlns="" xmlns:r="http://schemas.openxmlformats.org/officeDocument/2006/relationships" id="{F7FB1035-0609-40AF-80C5-A79328039F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133375</xdr:colOff>
      <xdr:row>47</xdr:row>
      <xdr:rowOff>47625</xdr:rowOff>
    </xdr:from>
    <xdr:to>
      <xdr:col>20</xdr:col>
      <xdr:colOff>111125</xdr:colOff>
      <xdr:row>74</xdr:row>
      <xdr:rowOff>12750</xdr:rowOff>
    </xdr:to>
    <xdr:graphicFrame macro="">
      <xdr:nvGraphicFramePr>
        <xdr:cNvPr id="10" name="5 Gráfico">
          <a:extLst>
            <a:ext uri="{FF2B5EF4-FFF2-40B4-BE49-F238E27FC236}">
              <a16:creationId xmlns:a16="http://schemas.microsoft.com/office/drawing/2014/main" xmlns="" xmlns:r="http://schemas.openxmlformats.org/officeDocument/2006/relationships" id="{9A2D5B51-783B-4E0B-9D4F-F6B8CDF1C7E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158750</xdr:colOff>
      <xdr:row>76</xdr:row>
      <xdr:rowOff>82500</xdr:rowOff>
    </xdr:from>
    <xdr:to>
      <xdr:col>21</xdr:col>
      <xdr:colOff>0</xdr:colOff>
      <xdr:row>103</xdr:row>
      <xdr:rowOff>47625</xdr:rowOff>
    </xdr:to>
    <xdr:graphicFrame macro="">
      <xdr:nvGraphicFramePr>
        <xdr:cNvPr id="11" name="3 Gráfico">
          <a:extLst>
            <a:ext uri="{FF2B5EF4-FFF2-40B4-BE49-F238E27FC236}">
              <a16:creationId xmlns:a16="http://schemas.microsoft.com/office/drawing/2014/main" xmlns="" xmlns:r="http://schemas.openxmlformats.org/officeDocument/2006/relationships" id="{66FEF79B-8F19-41ED-A995-A5BA41F06F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1</xdr:col>
      <xdr:colOff>2443875</xdr:colOff>
      <xdr:row>34</xdr:row>
      <xdr:rowOff>31750</xdr:rowOff>
    </xdr:from>
    <xdr:to>
      <xdr:col>15</xdr:col>
      <xdr:colOff>0</xdr:colOff>
      <xdr:row>69</xdr:row>
      <xdr:rowOff>39875</xdr:rowOff>
    </xdr:to>
    <xdr:graphicFrame macro="">
      <xdr:nvGraphicFramePr>
        <xdr:cNvPr id="9" name="1 Gráfico">
          <a:extLst>
            <a:ext uri="{FF2B5EF4-FFF2-40B4-BE49-F238E27FC236}">
              <a16:creationId xmlns:a16="http://schemas.microsoft.com/office/drawing/2014/main" xmlns="" xmlns:r="http://schemas.openxmlformats.org/officeDocument/2006/relationships" id="{B71FD52C-568C-41A6-98F7-DA8934FAFAA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181000</xdr:colOff>
      <xdr:row>74</xdr:row>
      <xdr:rowOff>0</xdr:rowOff>
    </xdr:from>
    <xdr:to>
      <xdr:col>21</xdr:col>
      <xdr:colOff>0</xdr:colOff>
      <xdr:row>100</xdr:row>
      <xdr:rowOff>139750</xdr:rowOff>
    </xdr:to>
    <xdr:graphicFrame macro="">
      <xdr:nvGraphicFramePr>
        <xdr:cNvPr id="10" name="5 Gráfico">
          <a:extLst>
            <a:ext uri="{FF2B5EF4-FFF2-40B4-BE49-F238E27FC236}">
              <a16:creationId xmlns:a16="http://schemas.microsoft.com/office/drawing/2014/main" xmlns="" xmlns:r="http://schemas.openxmlformats.org/officeDocument/2006/relationships" id="{5F56206B-05FE-4723-A39D-15B05B65B5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20</xdr:col>
      <xdr:colOff>158750</xdr:colOff>
      <xdr:row>0</xdr:row>
      <xdr:rowOff>1044000</xdr:rowOff>
    </xdr:to>
    <xdr:pic>
      <xdr:nvPicPr>
        <xdr:cNvPr id="8" name="Imagen 7">
          <a:extLst>
            <a:ext uri="{FF2B5EF4-FFF2-40B4-BE49-F238E27FC236}">
              <a16:creationId xmlns="" xmlns:a16="http://schemas.microsoft.com/office/drawing/2014/main" xmlns:r="http://schemas.openxmlformats.org/officeDocument/2006/relationships" id="{42451936-566D-3E45-BE68-244C47857175}"/>
            </a:ext>
          </a:extLst>
        </xdr:cNvPr>
        <xdr:cNvPicPr preferRelativeResize="0">
          <a:picLocks/>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xdr:blipFill>
      <xdr:spPr>
        <a:xfrm>
          <a:off x="0" y="0"/>
          <a:ext cx="20859750" cy="1044000"/>
        </a:xfrm>
        <a:prstGeom prst="rect">
          <a:avLst/>
        </a:prstGeom>
      </xdr:spPr>
    </xdr:pic>
    <xdr:clientData/>
  </xdr:twoCellAnchor>
  <xdr:twoCellAnchor>
    <xdr:from>
      <xdr:col>2</xdr:col>
      <xdr:colOff>348189</xdr:colOff>
      <xdr:row>0</xdr:row>
      <xdr:rowOff>129735</xdr:rowOff>
    </xdr:from>
    <xdr:to>
      <xdr:col>9</xdr:col>
      <xdr:colOff>187439</xdr:colOff>
      <xdr:row>0</xdr:row>
      <xdr:rowOff>525735</xdr:rowOff>
    </xdr:to>
    <xdr:sp macro="" textlink="">
      <xdr:nvSpPr>
        <xdr:cNvPr id="11" name="CuadroTexto 4">
          <a:extLst>
            <a:ext uri="{FF2B5EF4-FFF2-40B4-BE49-F238E27FC236}">
              <a16:creationId xmlns:a16="http://schemas.microsoft.com/office/drawing/2014/main" xmlns="" xmlns:r="http://schemas.openxmlformats.org/officeDocument/2006/relationships" id="{91009D86-C146-499E-98D9-B1AB272558BE}"/>
            </a:ext>
          </a:extLst>
        </xdr:cNvPr>
        <xdr:cNvSpPr txBox="1"/>
      </xdr:nvSpPr>
      <xdr:spPr>
        <a:xfrm>
          <a:off x="3904189" y="129735"/>
          <a:ext cx="6506750" cy="39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1" i="0">
              <a:solidFill>
                <a:srgbClr val="505A64"/>
              </a:solidFill>
              <a:latin typeface="Century Gothic" panose="020B0502020202020204" pitchFamily="34" charset="0"/>
            </a:rPr>
            <a:t>Cuentas Satélite de Educación</a:t>
          </a:r>
        </a:p>
      </xdr:txBody>
    </xdr:sp>
    <xdr:clientData/>
  </xdr:twoCellAnchor>
  <xdr:twoCellAnchor>
    <xdr:from>
      <xdr:col>2</xdr:col>
      <xdr:colOff>375645</xdr:colOff>
      <xdr:row>0</xdr:row>
      <xdr:rowOff>507615</xdr:rowOff>
    </xdr:from>
    <xdr:to>
      <xdr:col>9</xdr:col>
      <xdr:colOff>195389</xdr:colOff>
      <xdr:row>0</xdr:row>
      <xdr:rowOff>867615</xdr:rowOff>
    </xdr:to>
    <xdr:sp macro="" textlink="">
      <xdr:nvSpPr>
        <xdr:cNvPr id="12" name="CuadroTexto 5">
          <a:extLst>
            <a:ext uri="{FF2B5EF4-FFF2-40B4-BE49-F238E27FC236}">
              <a16:creationId xmlns:a16="http://schemas.microsoft.com/office/drawing/2014/main" xmlns="" xmlns:r="http://schemas.openxmlformats.org/officeDocument/2006/relationships" id="{41B7C3DF-B51D-4D40-BF22-E2AB2AF28ED1}"/>
            </a:ext>
          </a:extLst>
        </xdr:cNvPr>
        <xdr:cNvSpPr txBox="1"/>
      </xdr:nvSpPr>
      <xdr:spPr>
        <a:xfrm>
          <a:off x="3931645" y="507615"/>
          <a:ext cx="648724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rPr>
            <a:t>Indicadores Económicos 2007-2024</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2</xdr:col>
      <xdr:colOff>15000</xdr:colOff>
      <xdr:row>26</xdr:row>
      <xdr:rowOff>0</xdr:rowOff>
    </xdr:from>
    <xdr:to>
      <xdr:col>16</xdr:col>
      <xdr:colOff>0</xdr:colOff>
      <xdr:row>61</xdr:row>
      <xdr:rowOff>8125</xdr:rowOff>
    </xdr:to>
    <xdr:graphicFrame macro="">
      <xdr:nvGraphicFramePr>
        <xdr:cNvPr id="14" name="1 Gráfico">
          <a:extLst>
            <a:ext uri="{FF2B5EF4-FFF2-40B4-BE49-F238E27FC236}">
              <a16:creationId xmlns:a16="http://schemas.microsoft.com/office/drawing/2014/main" xmlns="" xmlns:r="http://schemas.openxmlformats.org/officeDocument/2006/relationships" id="{EFC0FCF8-D350-4EE7-96A3-57F623288D6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66</xdr:row>
      <xdr:rowOff>0</xdr:rowOff>
    </xdr:from>
    <xdr:to>
      <xdr:col>19</xdr:col>
      <xdr:colOff>946125</xdr:colOff>
      <xdr:row>92</xdr:row>
      <xdr:rowOff>139750</xdr:rowOff>
    </xdr:to>
    <xdr:graphicFrame macro="">
      <xdr:nvGraphicFramePr>
        <xdr:cNvPr id="15" name="Gráfico 14">
          <a:extLst>
            <a:ext uri="{FF2B5EF4-FFF2-40B4-BE49-F238E27FC236}">
              <a16:creationId xmlns:a16="http://schemas.microsoft.com/office/drawing/2014/main" xmlns="" xmlns:r="http://schemas.openxmlformats.org/officeDocument/2006/relationships" id="{7C845697-3D5D-4A9D-AEF4-555AF8B14BD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3381374</xdr:colOff>
      <xdr:row>96</xdr:row>
      <xdr:rowOff>0</xdr:rowOff>
    </xdr:from>
    <xdr:to>
      <xdr:col>15</xdr:col>
      <xdr:colOff>937499</xdr:colOff>
      <xdr:row>131</xdr:row>
      <xdr:rowOff>8125</xdr:rowOff>
    </xdr:to>
    <xdr:graphicFrame macro="">
      <xdr:nvGraphicFramePr>
        <xdr:cNvPr id="16" name="1 Gráfico">
          <a:extLst>
            <a:ext uri="{FF2B5EF4-FFF2-40B4-BE49-F238E27FC236}">
              <a16:creationId xmlns:a16="http://schemas.microsoft.com/office/drawing/2014/main" xmlns="" xmlns:r="http://schemas.openxmlformats.org/officeDocument/2006/relationships" id="{257F751D-C04D-4C9C-9B96-969B2976D7C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0</xdr:colOff>
      <xdr:row>0</xdr:row>
      <xdr:rowOff>0</xdr:rowOff>
    </xdr:from>
    <xdr:to>
      <xdr:col>20</xdr:col>
      <xdr:colOff>158750</xdr:colOff>
      <xdr:row>0</xdr:row>
      <xdr:rowOff>1044000</xdr:rowOff>
    </xdr:to>
    <xdr:pic>
      <xdr:nvPicPr>
        <xdr:cNvPr id="11" name="Imagen 10">
          <a:extLst>
            <a:ext uri="{FF2B5EF4-FFF2-40B4-BE49-F238E27FC236}">
              <a16:creationId xmlns="" xmlns:a16="http://schemas.microsoft.com/office/drawing/2014/main" xmlns:r="http://schemas.openxmlformats.org/officeDocument/2006/relationships" id="{42451936-566D-3E45-BE68-244C47857175}"/>
            </a:ext>
          </a:extLst>
        </xdr:cNvPr>
        <xdr:cNvPicPr preferRelativeResize="0">
          <a:picLocks/>
        </xdr:cNvPicPr>
      </xdr:nvPicPr>
      <xdr:blipFill>
        <a:blip xmlns:r="http://schemas.openxmlformats.org/officeDocument/2006/relationships" r:embed="rId4" cstate="email">
          <a:extLst>
            <a:ext uri="{28A0092B-C50C-407E-A947-70E740481C1C}">
              <a14:useLocalDpi xmlns:a14="http://schemas.microsoft.com/office/drawing/2010/main"/>
            </a:ext>
          </a:extLst>
        </a:blip>
        <a:srcRect/>
        <a:stretch/>
      </xdr:blipFill>
      <xdr:spPr>
        <a:xfrm>
          <a:off x="0" y="0"/>
          <a:ext cx="20859750" cy="1044000"/>
        </a:xfrm>
        <a:prstGeom prst="rect">
          <a:avLst/>
        </a:prstGeom>
      </xdr:spPr>
    </xdr:pic>
    <xdr:clientData/>
  </xdr:twoCellAnchor>
  <xdr:twoCellAnchor>
    <xdr:from>
      <xdr:col>2</xdr:col>
      <xdr:colOff>348189</xdr:colOff>
      <xdr:row>0</xdr:row>
      <xdr:rowOff>129735</xdr:rowOff>
    </xdr:from>
    <xdr:to>
      <xdr:col>9</xdr:col>
      <xdr:colOff>187439</xdr:colOff>
      <xdr:row>0</xdr:row>
      <xdr:rowOff>525735</xdr:rowOff>
    </xdr:to>
    <xdr:sp macro="" textlink="">
      <xdr:nvSpPr>
        <xdr:cNvPr id="12" name="CuadroTexto 4">
          <a:extLst>
            <a:ext uri="{FF2B5EF4-FFF2-40B4-BE49-F238E27FC236}">
              <a16:creationId xmlns:a16="http://schemas.microsoft.com/office/drawing/2014/main" xmlns="" xmlns:r="http://schemas.openxmlformats.org/officeDocument/2006/relationships" id="{91009D86-C146-499E-98D9-B1AB272558BE}"/>
            </a:ext>
          </a:extLst>
        </xdr:cNvPr>
        <xdr:cNvSpPr txBox="1"/>
      </xdr:nvSpPr>
      <xdr:spPr>
        <a:xfrm>
          <a:off x="3904189" y="129735"/>
          <a:ext cx="6506750" cy="39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1" i="0">
              <a:solidFill>
                <a:srgbClr val="505A64"/>
              </a:solidFill>
              <a:latin typeface="Century Gothic" panose="020B0502020202020204" pitchFamily="34" charset="0"/>
            </a:rPr>
            <a:t>Cuentas Satélite de Educación</a:t>
          </a:r>
        </a:p>
      </xdr:txBody>
    </xdr:sp>
    <xdr:clientData/>
  </xdr:twoCellAnchor>
  <xdr:twoCellAnchor>
    <xdr:from>
      <xdr:col>2</xdr:col>
      <xdr:colOff>375645</xdr:colOff>
      <xdr:row>0</xdr:row>
      <xdr:rowOff>507615</xdr:rowOff>
    </xdr:from>
    <xdr:to>
      <xdr:col>9</xdr:col>
      <xdr:colOff>195389</xdr:colOff>
      <xdr:row>0</xdr:row>
      <xdr:rowOff>867615</xdr:rowOff>
    </xdr:to>
    <xdr:sp macro="" textlink="">
      <xdr:nvSpPr>
        <xdr:cNvPr id="13" name="CuadroTexto 5">
          <a:extLst>
            <a:ext uri="{FF2B5EF4-FFF2-40B4-BE49-F238E27FC236}">
              <a16:creationId xmlns:a16="http://schemas.microsoft.com/office/drawing/2014/main" xmlns="" xmlns:r="http://schemas.openxmlformats.org/officeDocument/2006/relationships" id="{41B7C3DF-B51D-4D40-BF22-E2AB2AF28ED1}"/>
            </a:ext>
          </a:extLst>
        </xdr:cNvPr>
        <xdr:cNvSpPr txBox="1"/>
      </xdr:nvSpPr>
      <xdr:spPr>
        <a:xfrm>
          <a:off x="3931645" y="507615"/>
          <a:ext cx="648724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rPr>
            <a:t>Indicadores Económicos 2007-2024</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2</xdr:col>
      <xdr:colOff>0</xdr:colOff>
      <xdr:row>33</xdr:row>
      <xdr:rowOff>0</xdr:rowOff>
    </xdr:from>
    <xdr:to>
      <xdr:col>15</xdr:col>
      <xdr:colOff>937500</xdr:colOff>
      <xdr:row>67</xdr:row>
      <xdr:rowOff>151000</xdr:rowOff>
    </xdr:to>
    <xdr:graphicFrame macro="">
      <xdr:nvGraphicFramePr>
        <xdr:cNvPr id="5" name="1 Gráfico">
          <a:extLst>
            <a:ext uri="{FF2B5EF4-FFF2-40B4-BE49-F238E27FC236}">
              <a16:creationId xmlns:a16="http://schemas.microsoft.com/office/drawing/2014/main" xmlns="" xmlns:r="http://schemas.openxmlformats.org/officeDocument/2006/relationships" id="{4C7CB84A-98E3-420A-8D4F-C8DB6E9E5D8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78500</xdr:colOff>
      <xdr:row>71</xdr:row>
      <xdr:rowOff>47625</xdr:rowOff>
    </xdr:from>
    <xdr:to>
      <xdr:col>16</xdr:col>
      <xdr:colOff>63500</xdr:colOff>
      <xdr:row>106</xdr:row>
      <xdr:rowOff>55750</xdr:rowOff>
    </xdr:to>
    <xdr:graphicFrame macro="">
      <xdr:nvGraphicFramePr>
        <xdr:cNvPr id="11" name="1 Gráfico">
          <a:extLst>
            <a:ext uri="{FF2B5EF4-FFF2-40B4-BE49-F238E27FC236}">
              <a16:creationId xmlns:a16="http://schemas.microsoft.com/office/drawing/2014/main" xmlns="" xmlns:r="http://schemas.openxmlformats.org/officeDocument/2006/relationships" id="{88AFDC31-1344-4130-ABFF-1EDBCB0A46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109</xdr:row>
      <xdr:rowOff>0</xdr:rowOff>
    </xdr:from>
    <xdr:to>
      <xdr:col>19</xdr:col>
      <xdr:colOff>771500</xdr:colOff>
      <xdr:row>135</xdr:row>
      <xdr:rowOff>139750</xdr:rowOff>
    </xdr:to>
    <xdr:graphicFrame macro="">
      <xdr:nvGraphicFramePr>
        <xdr:cNvPr id="12" name="5 Gráfico">
          <a:extLst>
            <a:ext uri="{FF2B5EF4-FFF2-40B4-BE49-F238E27FC236}">
              <a16:creationId xmlns:a16="http://schemas.microsoft.com/office/drawing/2014/main" xmlns="" xmlns:r="http://schemas.openxmlformats.org/officeDocument/2006/relationships" id="{168EC25B-5791-41C2-B7C4-ADDBE0DA69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3381374</xdr:colOff>
      <xdr:row>140</xdr:row>
      <xdr:rowOff>0</xdr:rowOff>
    </xdr:from>
    <xdr:to>
      <xdr:col>15</xdr:col>
      <xdr:colOff>937499</xdr:colOff>
      <xdr:row>175</xdr:row>
      <xdr:rowOff>8125</xdr:rowOff>
    </xdr:to>
    <xdr:graphicFrame macro="">
      <xdr:nvGraphicFramePr>
        <xdr:cNvPr id="15" name="1 Gráfico">
          <a:extLst>
            <a:ext uri="{FF2B5EF4-FFF2-40B4-BE49-F238E27FC236}">
              <a16:creationId xmlns:a16="http://schemas.microsoft.com/office/drawing/2014/main" xmlns="" xmlns:r="http://schemas.openxmlformats.org/officeDocument/2006/relationships" id="{3C3F61D1-2C8E-43AE-A481-565F7FAF4FE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3031250</xdr:colOff>
      <xdr:row>177</xdr:row>
      <xdr:rowOff>166500</xdr:rowOff>
    </xdr:from>
    <xdr:to>
      <xdr:col>15</xdr:col>
      <xdr:colOff>587375</xdr:colOff>
      <xdr:row>213</xdr:row>
      <xdr:rowOff>0</xdr:rowOff>
    </xdr:to>
    <xdr:graphicFrame macro="">
      <xdr:nvGraphicFramePr>
        <xdr:cNvPr id="16" name="Gráfico 15">
          <a:extLst>
            <a:ext uri="{FF2B5EF4-FFF2-40B4-BE49-F238E27FC236}">
              <a16:creationId xmlns:a16="http://schemas.microsoft.com/office/drawing/2014/main" xmlns="" xmlns:r="http://schemas.openxmlformats.org/officeDocument/2006/relationships" id="{B83AAE6E-23B3-4089-A1C1-57CCA02935F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20</xdr:col>
      <xdr:colOff>158750</xdr:colOff>
      <xdr:row>0</xdr:row>
      <xdr:rowOff>1044000</xdr:rowOff>
    </xdr:to>
    <xdr:pic>
      <xdr:nvPicPr>
        <xdr:cNvPr id="13" name="Imagen 12">
          <a:extLst>
            <a:ext uri="{FF2B5EF4-FFF2-40B4-BE49-F238E27FC236}">
              <a16:creationId xmlns="" xmlns:a16="http://schemas.microsoft.com/office/drawing/2014/main" xmlns:r="http://schemas.openxmlformats.org/officeDocument/2006/relationships" id="{42451936-566D-3E45-BE68-244C47857175}"/>
            </a:ext>
          </a:extLst>
        </xdr:cNvPr>
        <xdr:cNvPicPr preferRelativeResize="0">
          <a:picLocks/>
        </xdr:cNvPicPr>
      </xdr:nvPicPr>
      <xdr:blipFill>
        <a:blip xmlns:r="http://schemas.openxmlformats.org/officeDocument/2006/relationships" r:embed="rId6" cstate="email">
          <a:extLst>
            <a:ext uri="{28A0092B-C50C-407E-A947-70E740481C1C}">
              <a14:useLocalDpi xmlns:a14="http://schemas.microsoft.com/office/drawing/2010/main"/>
            </a:ext>
          </a:extLst>
        </a:blip>
        <a:srcRect/>
        <a:stretch/>
      </xdr:blipFill>
      <xdr:spPr>
        <a:xfrm>
          <a:off x="0" y="0"/>
          <a:ext cx="20859750" cy="1044000"/>
        </a:xfrm>
        <a:prstGeom prst="rect">
          <a:avLst/>
        </a:prstGeom>
      </xdr:spPr>
    </xdr:pic>
    <xdr:clientData/>
  </xdr:twoCellAnchor>
  <xdr:twoCellAnchor>
    <xdr:from>
      <xdr:col>2</xdr:col>
      <xdr:colOff>348189</xdr:colOff>
      <xdr:row>0</xdr:row>
      <xdr:rowOff>129735</xdr:rowOff>
    </xdr:from>
    <xdr:to>
      <xdr:col>9</xdr:col>
      <xdr:colOff>187439</xdr:colOff>
      <xdr:row>0</xdr:row>
      <xdr:rowOff>525735</xdr:rowOff>
    </xdr:to>
    <xdr:sp macro="" textlink="">
      <xdr:nvSpPr>
        <xdr:cNvPr id="14" name="CuadroTexto 4">
          <a:extLst>
            <a:ext uri="{FF2B5EF4-FFF2-40B4-BE49-F238E27FC236}">
              <a16:creationId xmlns:a16="http://schemas.microsoft.com/office/drawing/2014/main" xmlns="" xmlns:r="http://schemas.openxmlformats.org/officeDocument/2006/relationships" id="{91009D86-C146-499E-98D9-B1AB272558BE}"/>
            </a:ext>
          </a:extLst>
        </xdr:cNvPr>
        <xdr:cNvSpPr txBox="1"/>
      </xdr:nvSpPr>
      <xdr:spPr>
        <a:xfrm>
          <a:off x="3904189" y="129735"/>
          <a:ext cx="6506750" cy="39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1" i="0">
              <a:solidFill>
                <a:srgbClr val="505A64"/>
              </a:solidFill>
              <a:latin typeface="Century Gothic" panose="020B0502020202020204" pitchFamily="34" charset="0"/>
            </a:rPr>
            <a:t>Cuentas Satélite de Educación</a:t>
          </a:r>
        </a:p>
      </xdr:txBody>
    </xdr:sp>
    <xdr:clientData/>
  </xdr:twoCellAnchor>
  <xdr:twoCellAnchor>
    <xdr:from>
      <xdr:col>2</xdr:col>
      <xdr:colOff>375645</xdr:colOff>
      <xdr:row>0</xdr:row>
      <xdr:rowOff>507615</xdr:rowOff>
    </xdr:from>
    <xdr:to>
      <xdr:col>9</xdr:col>
      <xdr:colOff>195389</xdr:colOff>
      <xdr:row>0</xdr:row>
      <xdr:rowOff>867615</xdr:rowOff>
    </xdr:to>
    <xdr:sp macro="" textlink="">
      <xdr:nvSpPr>
        <xdr:cNvPr id="17" name="CuadroTexto 5">
          <a:extLst>
            <a:ext uri="{FF2B5EF4-FFF2-40B4-BE49-F238E27FC236}">
              <a16:creationId xmlns:a16="http://schemas.microsoft.com/office/drawing/2014/main" xmlns="" xmlns:r="http://schemas.openxmlformats.org/officeDocument/2006/relationships" id="{41B7C3DF-B51D-4D40-BF22-E2AB2AF28ED1}"/>
            </a:ext>
          </a:extLst>
        </xdr:cNvPr>
        <xdr:cNvSpPr txBox="1"/>
      </xdr:nvSpPr>
      <xdr:spPr>
        <a:xfrm>
          <a:off x="3931645" y="507615"/>
          <a:ext cx="648724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rPr>
            <a:t>Indicadores Económicos 2007-2024</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0</xdr:col>
      <xdr:colOff>171450</xdr:colOff>
      <xdr:row>43</xdr:row>
      <xdr:rowOff>0</xdr:rowOff>
    </xdr:from>
    <xdr:to>
      <xdr:col>5</xdr:col>
      <xdr:colOff>28575</xdr:colOff>
      <xdr:row>43</xdr:row>
      <xdr:rowOff>0</xdr:rowOff>
    </xdr:to>
    <xdr:graphicFrame macro="">
      <xdr:nvGraphicFramePr>
        <xdr:cNvPr id="2" name="5 Gráfico">
          <a:extLst>
            <a:ext uri="{FF2B5EF4-FFF2-40B4-BE49-F238E27FC236}">
              <a16:creationId xmlns:a16="http://schemas.microsoft.com/office/drawing/2014/main" xmlns="" xmlns:r="http://schemas.openxmlformats.org/officeDocument/2006/relationships" id="{00000000-0008-0000-1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123825</xdr:colOff>
      <xdr:row>43</xdr:row>
      <xdr:rowOff>0</xdr:rowOff>
    </xdr:from>
    <xdr:to>
      <xdr:col>4</xdr:col>
      <xdr:colOff>1295399</xdr:colOff>
      <xdr:row>43</xdr:row>
      <xdr:rowOff>0</xdr:rowOff>
    </xdr:to>
    <xdr:graphicFrame macro="">
      <xdr:nvGraphicFramePr>
        <xdr:cNvPr id="4" name="3 Gráfico">
          <a:extLst>
            <a:ext uri="{FF2B5EF4-FFF2-40B4-BE49-F238E27FC236}">
              <a16:creationId xmlns:a16="http://schemas.microsoft.com/office/drawing/2014/main" xmlns="" xmlns:r="http://schemas.openxmlformats.org/officeDocument/2006/relationships" id="{00000000-0008-0000-1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15</xdr:row>
      <xdr:rowOff>0</xdr:rowOff>
    </xdr:from>
    <xdr:to>
      <xdr:col>19</xdr:col>
      <xdr:colOff>946125</xdr:colOff>
      <xdr:row>41</xdr:row>
      <xdr:rowOff>139750</xdr:rowOff>
    </xdr:to>
    <xdr:graphicFrame macro="">
      <xdr:nvGraphicFramePr>
        <xdr:cNvPr id="9" name="6 Gráfico">
          <a:extLst>
            <a:ext uri="{FF2B5EF4-FFF2-40B4-BE49-F238E27FC236}">
              <a16:creationId xmlns:a16="http://schemas.microsoft.com/office/drawing/2014/main" xmlns="" xmlns:r="http://schemas.openxmlformats.org/officeDocument/2006/relationships" id="{BCB09A76-95A1-4E7D-A1F4-63034A688D9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0</xdr:colOff>
      <xdr:row>0</xdr:row>
      <xdr:rowOff>0</xdr:rowOff>
    </xdr:from>
    <xdr:to>
      <xdr:col>20</xdr:col>
      <xdr:colOff>158750</xdr:colOff>
      <xdr:row>0</xdr:row>
      <xdr:rowOff>1044000</xdr:rowOff>
    </xdr:to>
    <xdr:pic>
      <xdr:nvPicPr>
        <xdr:cNvPr id="10" name="Imagen 9">
          <a:extLst>
            <a:ext uri="{FF2B5EF4-FFF2-40B4-BE49-F238E27FC236}">
              <a16:creationId xmlns="" xmlns:a16="http://schemas.microsoft.com/office/drawing/2014/main" xmlns:r="http://schemas.openxmlformats.org/officeDocument/2006/relationships" id="{42451936-566D-3E45-BE68-244C47857175}"/>
            </a:ext>
          </a:extLst>
        </xdr:cNvPr>
        <xdr:cNvPicPr preferRelativeResize="0">
          <a:picLocks/>
        </xdr:cNvPicPr>
      </xdr:nvPicPr>
      <xdr:blipFill>
        <a:blip xmlns:r="http://schemas.openxmlformats.org/officeDocument/2006/relationships" r:embed="rId4" cstate="email">
          <a:extLst>
            <a:ext uri="{28A0092B-C50C-407E-A947-70E740481C1C}">
              <a14:useLocalDpi xmlns:a14="http://schemas.microsoft.com/office/drawing/2010/main"/>
            </a:ext>
          </a:extLst>
        </a:blip>
        <a:srcRect/>
        <a:stretch/>
      </xdr:blipFill>
      <xdr:spPr>
        <a:xfrm>
          <a:off x="0" y="0"/>
          <a:ext cx="20859750" cy="1044000"/>
        </a:xfrm>
        <a:prstGeom prst="rect">
          <a:avLst/>
        </a:prstGeom>
      </xdr:spPr>
    </xdr:pic>
    <xdr:clientData/>
  </xdr:twoCellAnchor>
  <xdr:twoCellAnchor>
    <xdr:from>
      <xdr:col>2</xdr:col>
      <xdr:colOff>348189</xdr:colOff>
      <xdr:row>0</xdr:row>
      <xdr:rowOff>129735</xdr:rowOff>
    </xdr:from>
    <xdr:to>
      <xdr:col>9</xdr:col>
      <xdr:colOff>187439</xdr:colOff>
      <xdr:row>0</xdr:row>
      <xdr:rowOff>525735</xdr:rowOff>
    </xdr:to>
    <xdr:sp macro="" textlink="">
      <xdr:nvSpPr>
        <xdr:cNvPr id="11" name="CuadroTexto 4">
          <a:extLst>
            <a:ext uri="{FF2B5EF4-FFF2-40B4-BE49-F238E27FC236}">
              <a16:creationId xmlns:a16="http://schemas.microsoft.com/office/drawing/2014/main" xmlns="" xmlns:r="http://schemas.openxmlformats.org/officeDocument/2006/relationships" id="{91009D86-C146-499E-98D9-B1AB272558BE}"/>
            </a:ext>
          </a:extLst>
        </xdr:cNvPr>
        <xdr:cNvSpPr txBox="1"/>
      </xdr:nvSpPr>
      <xdr:spPr>
        <a:xfrm>
          <a:off x="3904189" y="129735"/>
          <a:ext cx="6506750" cy="39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1" i="0">
              <a:solidFill>
                <a:srgbClr val="505A64"/>
              </a:solidFill>
              <a:latin typeface="Century Gothic" panose="020B0502020202020204" pitchFamily="34" charset="0"/>
            </a:rPr>
            <a:t>Cuentas Satélite de Educación</a:t>
          </a:r>
        </a:p>
      </xdr:txBody>
    </xdr:sp>
    <xdr:clientData/>
  </xdr:twoCellAnchor>
  <xdr:twoCellAnchor>
    <xdr:from>
      <xdr:col>2</xdr:col>
      <xdr:colOff>375645</xdr:colOff>
      <xdr:row>0</xdr:row>
      <xdr:rowOff>507615</xdr:rowOff>
    </xdr:from>
    <xdr:to>
      <xdr:col>9</xdr:col>
      <xdr:colOff>195389</xdr:colOff>
      <xdr:row>0</xdr:row>
      <xdr:rowOff>867615</xdr:rowOff>
    </xdr:to>
    <xdr:sp macro="" textlink="">
      <xdr:nvSpPr>
        <xdr:cNvPr id="12" name="CuadroTexto 5">
          <a:extLst>
            <a:ext uri="{FF2B5EF4-FFF2-40B4-BE49-F238E27FC236}">
              <a16:creationId xmlns:a16="http://schemas.microsoft.com/office/drawing/2014/main" xmlns="" xmlns:r="http://schemas.openxmlformats.org/officeDocument/2006/relationships" id="{41B7C3DF-B51D-4D40-BF22-E2AB2AF28ED1}"/>
            </a:ext>
          </a:extLst>
        </xdr:cNvPr>
        <xdr:cNvSpPr txBox="1"/>
      </xdr:nvSpPr>
      <xdr:spPr>
        <a:xfrm>
          <a:off x="3931645" y="507615"/>
          <a:ext cx="648724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rPr>
            <a:t>Indicadores Económicos 2007-2024</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xdr:col>
      <xdr:colOff>0</xdr:colOff>
      <xdr:row>21</xdr:row>
      <xdr:rowOff>0</xdr:rowOff>
    </xdr:from>
    <xdr:to>
      <xdr:col>19</xdr:col>
      <xdr:colOff>946125</xdr:colOff>
      <xdr:row>47</xdr:row>
      <xdr:rowOff>139750</xdr:rowOff>
    </xdr:to>
    <xdr:graphicFrame macro="">
      <xdr:nvGraphicFramePr>
        <xdr:cNvPr id="8" name="Gráfico 2">
          <a:extLst>
            <a:ext uri="{FF2B5EF4-FFF2-40B4-BE49-F238E27FC236}">
              <a16:creationId xmlns:a16="http://schemas.microsoft.com/office/drawing/2014/main" xmlns="" xmlns:r="http://schemas.openxmlformats.org/officeDocument/2006/relationships" id="{C6FBC049-7F7D-45BF-AC93-4F2B8045F8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20</xdr:col>
      <xdr:colOff>158750</xdr:colOff>
      <xdr:row>0</xdr:row>
      <xdr:rowOff>1044000</xdr:rowOff>
    </xdr:to>
    <xdr:pic>
      <xdr:nvPicPr>
        <xdr:cNvPr id="6" name="Imagen 5">
          <a:extLst>
            <a:ext uri="{FF2B5EF4-FFF2-40B4-BE49-F238E27FC236}">
              <a16:creationId xmlns="" xmlns:a16="http://schemas.microsoft.com/office/drawing/2014/main" xmlns:r="http://schemas.openxmlformats.org/officeDocument/2006/relationships" id="{42451936-566D-3E45-BE68-244C47857175}"/>
            </a:ext>
          </a:extLst>
        </xdr:cNvPr>
        <xdr:cNvPicPr preferRelativeResize="0">
          <a:picLocks/>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xdr:blipFill>
      <xdr:spPr>
        <a:xfrm>
          <a:off x="0" y="0"/>
          <a:ext cx="20859750" cy="1044000"/>
        </a:xfrm>
        <a:prstGeom prst="rect">
          <a:avLst/>
        </a:prstGeom>
      </xdr:spPr>
    </xdr:pic>
    <xdr:clientData/>
  </xdr:twoCellAnchor>
  <xdr:twoCellAnchor>
    <xdr:from>
      <xdr:col>2</xdr:col>
      <xdr:colOff>348189</xdr:colOff>
      <xdr:row>0</xdr:row>
      <xdr:rowOff>129735</xdr:rowOff>
    </xdr:from>
    <xdr:to>
      <xdr:col>9</xdr:col>
      <xdr:colOff>187439</xdr:colOff>
      <xdr:row>0</xdr:row>
      <xdr:rowOff>525735</xdr:rowOff>
    </xdr:to>
    <xdr:sp macro="" textlink="">
      <xdr:nvSpPr>
        <xdr:cNvPr id="9" name="CuadroTexto 4">
          <a:extLst>
            <a:ext uri="{FF2B5EF4-FFF2-40B4-BE49-F238E27FC236}">
              <a16:creationId xmlns:a16="http://schemas.microsoft.com/office/drawing/2014/main" xmlns="" xmlns:r="http://schemas.openxmlformats.org/officeDocument/2006/relationships" id="{91009D86-C146-499E-98D9-B1AB272558BE}"/>
            </a:ext>
          </a:extLst>
        </xdr:cNvPr>
        <xdr:cNvSpPr txBox="1"/>
      </xdr:nvSpPr>
      <xdr:spPr>
        <a:xfrm>
          <a:off x="3904189" y="129735"/>
          <a:ext cx="6506750" cy="39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1" i="0">
              <a:solidFill>
                <a:srgbClr val="505A64"/>
              </a:solidFill>
              <a:latin typeface="Century Gothic" panose="020B0502020202020204" pitchFamily="34" charset="0"/>
            </a:rPr>
            <a:t>Cuentas Satélite de Educación</a:t>
          </a:r>
        </a:p>
      </xdr:txBody>
    </xdr:sp>
    <xdr:clientData/>
  </xdr:twoCellAnchor>
  <xdr:twoCellAnchor>
    <xdr:from>
      <xdr:col>2</xdr:col>
      <xdr:colOff>375645</xdr:colOff>
      <xdr:row>0</xdr:row>
      <xdr:rowOff>507615</xdr:rowOff>
    </xdr:from>
    <xdr:to>
      <xdr:col>9</xdr:col>
      <xdr:colOff>195389</xdr:colOff>
      <xdr:row>0</xdr:row>
      <xdr:rowOff>867615</xdr:rowOff>
    </xdr:to>
    <xdr:sp macro="" textlink="">
      <xdr:nvSpPr>
        <xdr:cNvPr id="10" name="CuadroTexto 5">
          <a:extLst>
            <a:ext uri="{FF2B5EF4-FFF2-40B4-BE49-F238E27FC236}">
              <a16:creationId xmlns:a16="http://schemas.microsoft.com/office/drawing/2014/main" xmlns="" xmlns:r="http://schemas.openxmlformats.org/officeDocument/2006/relationships" id="{41B7C3DF-B51D-4D40-BF22-E2AB2AF28ED1}"/>
            </a:ext>
          </a:extLst>
        </xdr:cNvPr>
        <xdr:cNvSpPr txBox="1"/>
      </xdr:nvSpPr>
      <xdr:spPr>
        <a:xfrm>
          <a:off x="3931645" y="507615"/>
          <a:ext cx="648724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rPr>
            <a:t>Indicadores Económicos 2007-2024</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0</xdr:colOff>
      <xdr:row>18</xdr:row>
      <xdr:rowOff>34875</xdr:rowOff>
    </xdr:from>
    <xdr:to>
      <xdr:col>19</xdr:col>
      <xdr:colOff>771500</xdr:colOff>
      <xdr:row>45</xdr:row>
      <xdr:rowOff>0</xdr:rowOff>
    </xdr:to>
    <xdr:graphicFrame macro="">
      <xdr:nvGraphicFramePr>
        <xdr:cNvPr id="8" name="Gráfico 7">
          <a:extLst>
            <a:ext uri="{FF2B5EF4-FFF2-40B4-BE49-F238E27FC236}">
              <a16:creationId xmlns:a16="http://schemas.microsoft.com/office/drawing/2014/main" xmlns="" xmlns:r="http://schemas.openxmlformats.org/officeDocument/2006/relationships" id="{4D4CC013-93A5-4E7E-9E1B-808244786B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20</xdr:col>
      <xdr:colOff>158750</xdr:colOff>
      <xdr:row>0</xdr:row>
      <xdr:rowOff>1044000</xdr:rowOff>
    </xdr:to>
    <xdr:pic>
      <xdr:nvPicPr>
        <xdr:cNvPr id="6" name="Imagen 5">
          <a:extLst>
            <a:ext uri="{FF2B5EF4-FFF2-40B4-BE49-F238E27FC236}">
              <a16:creationId xmlns="" xmlns:a16="http://schemas.microsoft.com/office/drawing/2014/main" xmlns:r="http://schemas.openxmlformats.org/officeDocument/2006/relationships" id="{42451936-566D-3E45-BE68-244C47857175}"/>
            </a:ext>
          </a:extLst>
        </xdr:cNvPr>
        <xdr:cNvPicPr preferRelativeResize="0">
          <a:picLocks/>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xdr:blipFill>
      <xdr:spPr>
        <a:xfrm>
          <a:off x="0" y="0"/>
          <a:ext cx="20859750" cy="1044000"/>
        </a:xfrm>
        <a:prstGeom prst="rect">
          <a:avLst/>
        </a:prstGeom>
      </xdr:spPr>
    </xdr:pic>
    <xdr:clientData/>
  </xdr:twoCellAnchor>
  <xdr:twoCellAnchor>
    <xdr:from>
      <xdr:col>2</xdr:col>
      <xdr:colOff>348189</xdr:colOff>
      <xdr:row>0</xdr:row>
      <xdr:rowOff>129735</xdr:rowOff>
    </xdr:from>
    <xdr:to>
      <xdr:col>9</xdr:col>
      <xdr:colOff>187439</xdr:colOff>
      <xdr:row>0</xdr:row>
      <xdr:rowOff>525735</xdr:rowOff>
    </xdr:to>
    <xdr:sp macro="" textlink="">
      <xdr:nvSpPr>
        <xdr:cNvPr id="9" name="CuadroTexto 4">
          <a:extLst>
            <a:ext uri="{FF2B5EF4-FFF2-40B4-BE49-F238E27FC236}">
              <a16:creationId xmlns:a16="http://schemas.microsoft.com/office/drawing/2014/main" xmlns="" xmlns:r="http://schemas.openxmlformats.org/officeDocument/2006/relationships" id="{91009D86-C146-499E-98D9-B1AB272558BE}"/>
            </a:ext>
          </a:extLst>
        </xdr:cNvPr>
        <xdr:cNvSpPr txBox="1"/>
      </xdr:nvSpPr>
      <xdr:spPr>
        <a:xfrm>
          <a:off x="3904189" y="129735"/>
          <a:ext cx="6506750" cy="39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1" i="0">
              <a:solidFill>
                <a:srgbClr val="505A64"/>
              </a:solidFill>
              <a:latin typeface="Century Gothic" panose="020B0502020202020204" pitchFamily="34" charset="0"/>
            </a:rPr>
            <a:t>Cuentas Satélite de Educación</a:t>
          </a:r>
        </a:p>
      </xdr:txBody>
    </xdr:sp>
    <xdr:clientData/>
  </xdr:twoCellAnchor>
  <xdr:twoCellAnchor>
    <xdr:from>
      <xdr:col>2</xdr:col>
      <xdr:colOff>375645</xdr:colOff>
      <xdr:row>0</xdr:row>
      <xdr:rowOff>507615</xdr:rowOff>
    </xdr:from>
    <xdr:to>
      <xdr:col>9</xdr:col>
      <xdr:colOff>195389</xdr:colOff>
      <xdr:row>0</xdr:row>
      <xdr:rowOff>867615</xdr:rowOff>
    </xdr:to>
    <xdr:sp macro="" textlink="">
      <xdr:nvSpPr>
        <xdr:cNvPr id="10" name="CuadroTexto 5">
          <a:extLst>
            <a:ext uri="{FF2B5EF4-FFF2-40B4-BE49-F238E27FC236}">
              <a16:creationId xmlns:a16="http://schemas.microsoft.com/office/drawing/2014/main" xmlns="" xmlns:r="http://schemas.openxmlformats.org/officeDocument/2006/relationships" id="{41B7C3DF-B51D-4D40-BF22-E2AB2AF28ED1}"/>
            </a:ext>
          </a:extLst>
        </xdr:cNvPr>
        <xdr:cNvSpPr txBox="1"/>
      </xdr:nvSpPr>
      <xdr:spPr>
        <a:xfrm>
          <a:off x="3931645" y="507615"/>
          <a:ext cx="648724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rPr>
            <a:t>Indicadores Económicos 2007-2024</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1</xdr:col>
      <xdr:colOff>0</xdr:colOff>
      <xdr:row>18</xdr:row>
      <xdr:rowOff>0</xdr:rowOff>
    </xdr:from>
    <xdr:to>
      <xdr:col>19</xdr:col>
      <xdr:colOff>946125</xdr:colOff>
      <xdr:row>44</xdr:row>
      <xdr:rowOff>139750</xdr:rowOff>
    </xdr:to>
    <xdr:graphicFrame macro="">
      <xdr:nvGraphicFramePr>
        <xdr:cNvPr id="8" name="Gráfico 7">
          <a:extLst>
            <a:ext uri="{FF2B5EF4-FFF2-40B4-BE49-F238E27FC236}">
              <a16:creationId xmlns:a16="http://schemas.microsoft.com/office/drawing/2014/main" xmlns="" xmlns:r="http://schemas.openxmlformats.org/officeDocument/2006/relationships" id="{3C94FD41-0934-48B9-96C8-A06B84039B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20</xdr:col>
      <xdr:colOff>158750</xdr:colOff>
      <xdr:row>0</xdr:row>
      <xdr:rowOff>1044000</xdr:rowOff>
    </xdr:to>
    <xdr:pic>
      <xdr:nvPicPr>
        <xdr:cNvPr id="6" name="Imagen 5">
          <a:extLst>
            <a:ext uri="{FF2B5EF4-FFF2-40B4-BE49-F238E27FC236}">
              <a16:creationId xmlns="" xmlns:a16="http://schemas.microsoft.com/office/drawing/2014/main" xmlns:r="http://schemas.openxmlformats.org/officeDocument/2006/relationships" id="{42451936-566D-3E45-BE68-244C47857175}"/>
            </a:ext>
          </a:extLst>
        </xdr:cNvPr>
        <xdr:cNvPicPr preferRelativeResize="0">
          <a:picLocks/>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xdr:blipFill>
      <xdr:spPr>
        <a:xfrm>
          <a:off x="0" y="0"/>
          <a:ext cx="20859750" cy="1044000"/>
        </a:xfrm>
        <a:prstGeom prst="rect">
          <a:avLst/>
        </a:prstGeom>
      </xdr:spPr>
    </xdr:pic>
    <xdr:clientData/>
  </xdr:twoCellAnchor>
  <xdr:twoCellAnchor>
    <xdr:from>
      <xdr:col>2</xdr:col>
      <xdr:colOff>348189</xdr:colOff>
      <xdr:row>0</xdr:row>
      <xdr:rowOff>129735</xdr:rowOff>
    </xdr:from>
    <xdr:to>
      <xdr:col>9</xdr:col>
      <xdr:colOff>187439</xdr:colOff>
      <xdr:row>0</xdr:row>
      <xdr:rowOff>525735</xdr:rowOff>
    </xdr:to>
    <xdr:sp macro="" textlink="">
      <xdr:nvSpPr>
        <xdr:cNvPr id="9" name="CuadroTexto 4">
          <a:extLst>
            <a:ext uri="{FF2B5EF4-FFF2-40B4-BE49-F238E27FC236}">
              <a16:creationId xmlns:a16="http://schemas.microsoft.com/office/drawing/2014/main" xmlns="" xmlns:r="http://schemas.openxmlformats.org/officeDocument/2006/relationships" id="{91009D86-C146-499E-98D9-B1AB272558BE}"/>
            </a:ext>
          </a:extLst>
        </xdr:cNvPr>
        <xdr:cNvSpPr txBox="1"/>
      </xdr:nvSpPr>
      <xdr:spPr>
        <a:xfrm>
          <a:off x="3904189" y="129735"/>
          <a:ext cx="6506750" cy="39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1" i="0">
              <a:solidFill>
                <a:srgbClr val="505A64"/>
              </a:solidFill>
              <a:latin typeface="Century Gothic" panose="020B0502020202020204" pitchFamily="34" charset="0"/>
            </a:rPr>
            <a:t>Cuentas Satélite de Educación</a:t>
          </a:r>
        </a:p>
      </xdr:txBody>
    </xdr:sp>
    <xdr:clientData/>
  </xdr:twoCellAnchor>
  <xdr:twoCellAnchor>
    <xdr:from>
      <xdr:col>2</xdr:col>
      <xdr:colOff>375645</xdr:colOff>
      <xdr:row>0</xdr:row>
      <xdr:rowOff>507615</xdr:rowOff>
    </xdr:from>
    <xdr:to>
      <xdr:col>9</xdr:col>
      <xdr:colOff>195389</xdr:colOff>
      <xdr:row>0</xdr:row>
      <xdr:rowOff>867615</xdr:rowOff>
    </xdr:to>
    <xdr:sp macro="" textlink="">
      <xdr:nvSpPr>
        <xdr:cNvPr id="10" name="CuadroTexto 5">
          <a:extLst>
            <a:ext uri="{FF2B5EF4-FFF2-40B4-BE49-F238E27FC236}">
              <a16:creationId xmlns:a16="http://schemas.microsoft.com/office/drawing/2014/main" xmlns="" xmlns:r="http://schemas.openxmlformats.org/officeDocument/2006/relationships" id="{41B7C3DF-B51D-4D40-BF22-E2AB2AF28ED1}"/>
            </a:ext>
          </a:extLst>
        </xdr:cNvPr>
        <xdr:cNvSpPr txBox="1"/>
      </xdr:nvSpPr>
      <xdr:spPr>
        <a:xfrm>
          <a:off x="3931645" y="507615"/>
          <a:ext cx="648724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rPr>
            <a:t>Indicadores Económicos 2007-2024</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1</xdr:col>
      <xdr:colOff>0</xdr:colOff>
      <xdr:row>18</xdr:row>
      <xdr:rowOff>0</xdr:rowOff>
    </xdr:from>
    <xdr:to>
      <xdr:col>19</xdr:col>
      <xdr:colOff>946125</xdr:colOff>
      <xdr:row>44</xdr:row>
      <xdr:rowOff>139750</xdr:rowOff>
    </xdr:to>
    <xdr:graphicFrame macro="">
      <xdr:nvGraphicFramePr>
        <xdr:cNvPr id="8" name="Gráfico 7">
          <a:extLst>
            <a:ext uri="{FF2B5EF4-FFF2-40B4-BE49-F238E27FC236}">
              <a16:creationId xmlns:a16="http://schemas.microsoft.com/office/drawing/2014/main" xmlns="" xmlns:r="http://schemas.openxmlformats.org/officeDocument/2006/relationships" id="{068D231E-AF33-4D3B-9621-84BB29A8BD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20</xdr:col>
      <xdr:colOff>158750</xdr:colOff>
      <xdr:row>0</xdr:row>
      <xdr:rowOff>1044000</xdr:rowOff>
    </xdr:to>
    <xdr:pic>
      <xdr:nvPicPr>
        <xdr:cNvPr id="11" name="Imagen 10">
          <a:extLst>
            <a:ext uri="{FF2B5EF4-FFF2-40B4-BE49-F238E27FC236}">
              <a16:creationId xmlns="" xmlns:a16="http://schemas.microsoft.com/office/drawing/2014/main" xmlns:r="http://schemas.openxmlformats.org/officeDocument/2006/relationships" id="{42451936-566D-3E45-BE68-244C47857175}"/>
            </a:ext>
          </a:extLst>
        </xdr:cNvPr>
        <xdr:cNvPicPr preferRelativeResize="0">
          <a:picLocks/>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xdr:blipFill>
      <xdr:spPr>
        <a:xfrm>
          <a:off x="0" y="0"/>
          <a:ext cx="20859750" cy="1044000"/>
        </a:xfrm>
        <a:prstGeom prst="rect">
          <a:avLst/>
        </a:prstGeom>
      </xdr:spPr>
    </xdr:pic>
    <xdr:clientData/>
  </xdr:twoCellAnchor>
  <xdr:twoCellAnchor>
    <xdr:from>
      <xdr:col>2</xdr:col>
      <xdr:colOff>348189</xdr:colOff>
      <xdr:row>0</xdr:row>
      <xdr:rowOff>129735</xdr:rowOff>
    </xdr:from>
    <xdr:to>
      <xdr:col>9</xdr:col>
      <xdr:colOff>187439</xdr:colOff>
      <xdr:row>0</xdr:row>
      <xdr:rowOff>525735</xdr:rowOff>
    </xdr:to>
    <xdr:sp macro="" textlink="">
      <xdr:nvSpPr>
        <xdr:cNvPr id="12" name="CuadroTexto 4">
          <a:extLst>
            <a:ext uri="{FF2B5EF4-FFF2-40B4-BE49-F238E27FC236}">
              <a16:creationId xmlns:a16="http://schemas.microsoft.com/office/drawing/2014/main" xmlns="" xmlns:r="http://schemas.openxmlformats.org/officeDocument/2006/relationships" id="{91009D86-C146-499E-98D9-B1AB272558BE}"/>
            </a:ext>
          </a:extLst>
        </xdr:cNvPr>
        <xdr:cNvSpPr txBox="1"/>
      </xdr:nvSpPr>
      <xdr:spPr>
        <a:xfrm>
          <a:off x="3904189" y="129735"/>
          <a:ext cx="6506750" cy="39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1" i="0">
              <a:solidFill>
                <a:srgbClr val="505A64"/>
              </a:solidFill>
              <a:latin typeface="Century Gothic" panose="020B0502020202020204" pitchFamily="34" charset="0"/>
            </a:rPr>
            <a:t>Cuentas Satélite de Educación</a:t>
          </a:r>
        </a:p>
      </xdr:txBody>
    </xdr:sp>
    <xdr:clientData/>
  </xdr:twoCellAnchor>
  <xdr:twoCellAnchor>
    <xdr:from>
      <xdr:col>2</xdr:col>
      <xdr:colOff>375645</xdr:colOff>
      <xdr:row>0</xdr:row>
      <xdr:rowOff>507615</xdr:rowOff>
    </xdr:from>
    <xdr:to>
      <xdr:col>9</xdr:col>
      <xdr:colOff>195389</xdr:colOff>
      <xdr:row>0</xdr:row>
      <xdr:rowOff>867615</xdr:rowOff>
    </xdr:to>
    <xdr:sp macro="" textlink="">
      <xdr:nvSpPr>
        <xdr:cNvPr id="13" name="CuadroTexto 5">
          <a:extLst>
            <a:ext uri="{FF2B5EF4-FFF2-40B4-BE49-F238E27FC236}">
              <a16:creationId xmlns:a16="http://schemas.microsoft.com/office/drawing/2014/main" xmlns="" xmlns:r="http://schemas.openxmlformats.org/officeDocument/2006/relationships" id="{41B7C3DF-B51D-4D40-BF22-E2AB2AF28ED1}"/>
            </a:ext>
          </a:extLst>
        </xdr:cNvPr>
        <xdr:cNvSpPr txBox="1"/>
      </xdr:nvSpPr>
      <xdr:spPr>
        <a:xfrm>
          <a:off x="3931645" y="507615"/>
          <a:ext cx="648724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rPr>
            <a:t>Indicadores Económicos 2007-2024</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1</xdr:col>
      <xdr:colOff>0</xdr:colOff>
      <xdr:row>18</xdr:row>
      <xdr:rowOff>0</xdr:rowOff>
    </xdr:from>
    <xdr:to>
      <xdr:col>19</xdr:col>
      <xdr:colOff>946125</xdr:colOff>
      <xdr:row>44</xdr:row>
      <xdr:rowOff>139750</xdr:rowOff>
    </xdr:to>
    <xdr:graphicFrame macro="">
      <xdr:nvGraphicFramePr>
        <xdr:cNvPr id="8" name="Gráfico 7">
          <a:extLst>
            <a:ext uri="{FF2B5EF4-FFF2-40B4-BE49-F238E27FC236}">
              <a16:creationId xmlns:a16="http://schemas.microsoft.com/office/drawing/2014/main" xmlns="" xmlns:r="http://schemas.openxmlformats.org/officeDocument/2006/relationships" id="{D81A876C-4D69-40F4-9ABE-F2F59943DA7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20</xdr:col>
      <xdr:colOff>158750</xdr:colOff>
      <xdr:row>0</xdr:row>
      <xdr:rowOff>1044000</xdr:rowOff>
    </xdr:to>
    <xdr:pic>
      <xdr:nvPicPr>
        <xdr:cNvPr id="6" name="Imagen 5">
          <a:extLst>
            <a:ext uri="{FF2B5EF4-FFF2-40B4-BE49-F238E27FC236}">
              <a16:creationId xmlns="" xmlns:a16="http://schemas.microsoft.com/office/drawing/2014/main" xmlns:r="http://schemas.openxmlformats.org/officeDocument/2006/relationships" id="{42451936-566D-3E45-BE68-244C47857175}"/>
            </a:ext>
          </a:extLst>
        </xdr:cNvPr>
        <xdr:cNvPicPr preferRelativeResize="0">
          <a:picLocks/>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xdr:blipFill>
      <xdr:spPr>
        <a:xfrm>
          <a:off x="0" y="0"/>
          <a:ext cx="20859750" cy="1044000"/>
        </a:xfrm>
        <a:prstGeom prst="rect">
          <a:avLst/>
        </a:prstGeom>
      </xdr:spPr>
    </xdr:pic>
    <xdr:clientData/>
  </xdr:twoCellAnchor>
  <xdr:twoCellAnchor>
    <xdr:from>
      <xdr:col>2</xdr:col>
      <xdr:colOff>348189</xdr:colOff>
      <xdr:row>0</xdr:row>
      <xdr:rowOff>129735</xdr:rowOff>
    </xdr:from>
    <xdr:to>
      <xdr:col>9</xdr:col>
      <xdr:colOff>187439</xdr:colOff>
      <xdr:row>0</xdr:row>
      <xdr:rowOff>525735</xdr:rowOff>
    </xdr:to>
    <xdr:sp macro="" textlink="">
      <xdr:nvSpPr>
        <xdr:cNvPr id="9" name="CuadroTexto 4">
          <a:extLst>
            <a:ext uri="{FF2B5EF4-FFF2-40B4-BE49-F238E27FC236}">
              <a16:creationId xmlns:a16="http://schemas.microsoft.com/office/drawing/2014/main" xmlns="" xmlns:r="http://schemas.openxmlformats.org/officeDocument/2006/relationships" id="{91009D86-C146-499E-98D9-B1AB272558BE}"/>
            </a:ext>
          </a:extLst>
        </xdr:cNvPr>
        <xdr:cNvSpPr txBox="1"/>
      </xdr:nvSpPr>
      <xdr:spPr>
        <a:xfrm>
          <a:off x="3904189" y="129735"/>
          <a:ext cx="6506750" cy="39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1" i="0">
              <a:solidFill>
                <a:srgbClr val="505A64"/>
              </a:solidFill>
              <a:latin typeface="Century Gothic" panose="020B0502020202020204" pitchFamily="34" charset="0"/>
            </a:rPr>
            <a:t>Cuentas Satélite de Educación</a:t>
          </a:r>
        </a:p>
      </xdr:txBody>
    </xdr:sp>
    <xdr:clientData/>
  </xdr:twoCellAnchor>
  <xdr:twoCellAnchor>
    <xdr:from>
      <xdr:col>2</xdr:col>
      <xdr:colOff>375645</xdr:colOff>
      <xdr:row>0</xdr:row>
      <xdr:rowOff>507615</xdr:rowOff>
    </xdr:from>
    <xdr:to>
      <xdr:col>9</xdr:col>
      <xdr:colOff>195389</xdr:colOff>
      <xdr:row>0</xdr:row>
      <xdr:rowOff>867615</xdr:rowOff>
    </xdr:to>
    <xdr:sp macro="" textlink="">
      <xdr:nvSpPr>
        <xdr:cNvPr id="10" name="CuadroTexto 5">
          <a:extLst>
            <a:ext uri="{FF2B5EF4-FFF2-40B4-BE49-F238E27FC236}">
              <a16:creationId xmlns:a16="http://schemas.microsoft.com/office/drawing/2014/main" xmlns="" xmlns:r="http://schemas.openxmlformats.org/officeDocument/2006/relationships" id="{41B7C3DF-B51D-4D40-BF22-E2AB2AF28ED1}"/>
            </a:ext>
          </a:extLst>
        </xdr:cNvPr>
        <xdr:cNvSpPr txBox="1"/>
      </xdr:nvSpPr>
      <xdr:spPr>
        <a:xfrm>
          <a:off x="3931645" y="507615"/>
          <a:ext cx="648724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rPr>
            <a:t>Indicadores Económicos 2007-2024</a:t>
          </a:r>
        </a:p>
      </xdr:txBody>
    </xdr:sp>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0</xdr:colOff>
      <xdr:row>0</xdr:row>
      <xdr:rowOff>1080000</xdr:rowOff>
    </xdr:to>
    <xdr:pic>
      <xdr:nvPicPr>
        <xdr:cNvPr id="6" name="Imagen 5">
          <a:extLst>
            <a:ext uri="{FF2B5EF4-FFF2-40B4-BE49-F238E27FC236}">
              <a16:creationId xmlns="" xmlns:a16="http://schemas.microsoft.com/office/drawing/2014/main" xmlns:r="http://schemas.openxmlformats.org/officeDocument/2006/relationships" id="{42451936-566D-3E45-BE68-244C47857175}"/>
            </a:ext>
          </a:extLst>
        </xdr:cNvPr>
        <xdr:cNvPicPr preferRelativeResize="0">
          <a:picLocks/>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2080875" cy="1080000"/>
        </a:xfrm>
        <a:prstGeom prst="rect">
          <a:avLst/>
        </a:prstGeom>
      </xdr:spPr>
    </xdr:pic>
    <xdr:clientData/>
  </xdr:twoCellAnchor>
  <xdr:twoCellAnchor>
    <xdr:from>
      <xdr:col>1</xdr:col>
      <xdr:colOff>1523356</xdr:colOff>
      <xdr:row>0</xdr:row>
      <xdr:rowOff>52616</xdr:rowOff>
    </xdr:from>
    <xdr:to>
      <xdr:col>3</xdr:col>
      <xdr:colOff>1701800</xdr:colOff>
      <xdr:row>0</xdr:row>
      <xdr:rowOff>643164</xdr:rowOff>
    </xdr:to>
    <xdr:sp macro="" textlink="">
      <xdr:nvSpPr>
        <xdr:cNvPr id="3" name="CuadroTexto 2">
          <a:extLst>
            <a:ext uri="{FF2B5EF4-FFF2-40B4-BE49-F238E27FC236}">
              <a16:creationId xmlns:a16="http://schemas.microsoft.com/office/drawing/2014/main" xmlns="" xmlns:r="http://schemas.openxmlformats.org/officeDocument/2006/relationships" id="{8E0878F4-C0CE-468F-9EC2-EC56B7E37567}"/>
            </a:ext>
          </a:extLst>
        </xdr:cNvPr>
        <xdr:cNvSpPr txBox="1"/>
      </xdr:nvSpPr>
      <xdr:spPr>
        <a:xfrm>
          <a:off x="2301231" y="52616"/>
          <a:ext cx="7687319" cy="5905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600" b="1" i="0">
              <a:solidFill>
                <a:srgbClr val="505A64"/>
              </a:solidFill>
              <a:latin typeface="Century Gothic" panose="020B0502020202020204" pitchFamily="34" charset="0"/>
            </a:rPr>
            <a:t>Cuentas</a:t>
          </a:r>
          <a:r>
            <a:rPr lang="es-ES_tradnl" sz="3600" b="1" i="0" baseline="0">
              <a:solidFill>
                <a:srgbClr val="505A64"/>
              </a:solidFill>
              <a:latin typeface="Century Gothic" panose="020B0502020202020204" pitchFamily="34" charset="0"/>
            </a:rPr>
            <a:t> Satélite de Educación</a:t>
          </a:r>
          <a:endParaRPr lang="es-ES_tradnl" sz="3600" b="0" i="0">
            <a:solidFill>
              <a:srgbClr val="505A64"/>
            </a:solidFill>
            <a:latin typeface="Century Gothic" panose="020B0502020202020204" pitchFamily="34" charset="0"/>
          </a:endParaRPr>
        </a:p>
      </xdr:txBody>
    </xdr:sp>
    <xdr:clientData/>
  </xdr:twoCellAnchor>
  <xdr:twoCellAnchor>
    <xdr:from>
      <xdr:col>1</xdr:col>
      <xdr:colOff>1548970</xdr:colOff>
      <xdr:row>0</xdr:row>
      <xdr:rowOff>551996</xdr:rowOff>
    </xdr:from>
    <xdr:to>
      <xdr:col>3</xdr:col>
      <xdr:colOff>2016125</xdr:colOff>
      <xdr:row>0</xdr:row>
      <xdr:rowOff>976542</xdr:rowOff>
    </xdr:to>
    <xdr:sp macro="" textlink="">
      <xdr:nvSpPr>
        <xdr:cNvPr id="4" name="CuadroTexto 3">
          <a:extLst>
            <a:ext uri="{FF2B5EF4-FFF2-40B4-BE49-F238E27FC236}">
              <a16:creationId xmlns:a16="http://schemas.microsoft.com/office/drawing/2014/main" xmlns="" xmlns:r="http://schemas.openxmlformats.org/officeDocument/2006/relationships" id="{E7A3E354-D2F6-4C63-A1F1-5080E769B460}"/>
            </a:ext>
          </a:extLst>
        </xdr:cNvPr>
        <xdr:cNvSpPr txBox="1"/>
      </xdr:nvSpPr>
      <xdr:spPr>
        <a:xfrm>
          <a:off x="2326845" y="551996"/>
          <a:ext cx="7976030" cy="4245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rPr>
            <a:t>Correspondencia</a:t>
          </a:r>
          <a:r>
            <a:rPr lang="es-ES_tradnl" sz="2000" b="0" i="0" baseline="0">
              <a:solidFill>
                <a:srgbClr val="505A64"/>
              </a:solidFill>
              <a:latin typeface="Century Gothic" panose="020B0502020202020204" pitchFamily="34" charset="0"/>
            </a:rPr>
            <a:t> con el Sistema Educativo de Ecuador</a:t>
          </a:r>
          <a:endParaRPr lang="es-ES_tradnl" sz="2000" b="0" i="0">
            <a:solidFill>
              <a:srgbClr val="505A64"/>
            </a:solidFill>
            <a:latin typeface="Century Gothic" panose="020B0502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158750</xdr:colOff>
      <xdr:row>0</xdr:row>
      <xdr:rowOff>1044000</xdr:rowOff>
    </xdr:to>
    <xdr:pic>
      <xdr:nvPicPr>
        <xdr:cNvPr id="11" name="Imagen 10">
          <a:extLst>
            <a:ext uri="{FF2B5EF4-FFF2-40B4-BE49-F238E27FC236}">
              <a16:creationId xmlns="" xmlns:a16="http://schemas.microsoft.com/office/drawing/2014/main" xmlns:r="http://schemas.openxmlformats.org/officeDocument/2006/relationships" id="{42451936-566D-3E45-BE68-244C47857175}"/>
            </a:ext>
          </a:extLst>
        </xdr:cNvPr>
        <xdr:cNvPicPr preferRelativeResize="0">
          <a:picLocks/>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0859750" cy="1044000"/>
        </a:xfrm>
        <a:prstGeom prst="rect">
          <a:avLst/>
        </a:prstGeom>
      </xdr:spPr>
    </xdr:pic>
    <xdr:clientData/>
  </xdr:twoCellAnchor>
  <xdr:twoCellAnchor>
    <xdr:from>
      <xdr:col>1</xdr:col>
      <xdr:colOff>171450</xdr:colOff>
      <xdr:row>35</xdr:row>
      <xdr:rowOff>0</xdr:rowOff>
    </xdr:from>
    <xdr:to>
      <xdr:col>6</xdr:col>
      <xdr:colOff>28575</xdr:colOff>
      <xdr:row>35</xdr:row>
      <xdr:rowOff>0</xdr:rowOff>
    </xdr:to>
    <xdr:graphicFrame macro="">
      <xdr:nvGraphicFramePr>
        <xdr:cNvPr id="9218" name="2 Gráfico">
          <a:extLst>
            <a:ext uri="{FF2B5EF4-FFF2-40B4-BE49-F238E27FC236}">
              <a16:creationId xmlns:a16="http://schemas.microsoft.com/office/drawing/2014/main" xmlns="" xmlns:r="http://schemas.openxmlformats.org/officeDocument/2006/relationships" id="{00000000-0008-0000-0300-0000022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348189</xdr:colOff>
      <xdr:row>0</xdr:row>
      <xdr:rowOff>129735</xdr:rowOff>
    </xdr:from>
    <xdr:to>
      <xdr:col>9</xdr:col>
      <xdr:colOff>187439</xdr:colOff>
      <xdr:row>0</xdr:row>
      <xdr:rowOff>525735</xdr:rowOff>
    </xdr:to>
    <xdr:sp macro="" textlink="">
      <xdr:nvSpPr>
        <xdr:cNvPr id="3" name="CuadroTexto 4">
          <a:extLst>
            <a:ext uri="{FF2B5EF4-FFF2-40B4-BE49-F238E27FC236}">
              <a16:creationId xmlns:a16="http://schemas.microsoft.com/office/drawing/2014/main" xmlns="" xmlns:r="http://schemas.openxmlformats.org/officeDocument/2006/relationships" id="{67D5A525-195D-4757-93AB-EF1756E1DC2B}"/>
            </a:ext>
          </a:extLst>
        </xdr:cNvPr>
        <xdr:cNvSpPr txBox="1"/>
      </xdr:nvSpPr>
      <xdr:spPr>
        <a:xfrm>
          <a:off x="4027560" y="129735"/>
          <a:ext cx="6468650" cy="39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1" i="0">
              <a:solidFill>
                <a:srgbClr val="505A64"/>
              </a:solidFill>
              <a:latin typeface="Century Gothic" panose="020B0502020202020204" pitchFamily="34" charset="0"/>
            </a:rPr>
            <a:t>Cuentas Satélite de Educación</a:t>
          </a:r>
        </a:p>
      </xdr:txBody>
    </xdr:sp>
    <xdr:clientData/>
  </xdr:twoCellAnchor>
  <xdr:twoCellAnchor>
    <xdr:from>
      <xdr:col>2</xdr:col>
      <xdr:colOff>375645</xdr:colOff>
      <xdr:row>0</xdr:row>
      <xdr:rowOff>507615</xdr:rowOff>
    </xdr:from>
    <xdr:to>
      <xdr:col>9</xdr:col>
      <xdr:colOff>195389</xdr:colOff>
      <xdr:row>0</xdr:row>
      <xdr:rowOff>867615</xdr:rowOff>
    </xdr:to>
    <xdr:sp macro="" textlink="">
      <xdr:nvSpPr>
        <xdr:cNvPr id="4" name="CuadroTexto 5">
          <a:extLst>
            <a:ext uri="{FF2B5EF4-FFF2-40B4-BE49-F238E27FC236}">
              <a16:creationId xmlns:a16="http://schemas.microsoft.com/office/drawing/2014/main" xmlns="" xmlns:r="http://schemas.openxmlformats.org/officeDocument/2006/relationships" id="{3AC0E70B-5971-4652-8805-ACCD29B5DB31}"/>
            </a:ext>
          </a:extLst>
        </xdr:cNvPr>
        <xdr:cNvSpPr txBox="1"/>
      </xdr:nvSpPr>
      <xdr:spPr>
        <a:xfrm>
          <a:off x="4055016" y="507615"/>
          <a:ext cx="644914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rPr>
            <a:t>Indicadores Económicos 2007-2024</a:t>
          </a:r>
        </a:p>
      </xdr:txBody>
    </xdr:sp>
    <xdr:clientData/>
  </xdr:twoCellAnchor>
  <xdr:twoCellAnchor>
    <xdr:from>
      <xdr:col>1</xdr:col>
      <xdr:colOff>1491375</xdr:colOff>
      <xdr:row>22</xdr:row>
      <xdr:rowOff>115988</xdr:rowOff>
    </xdr:from>
    <xdr:to>
      <xdr:col>14</xdr:col>
      <xdr:colOff>0</xdr:colOff>
      <xdr:row>58</xdr:row>
      <xdr:rowOff>0</xdr:rowOff>
    </xdr:to>
    <xdr:graphicFrame macro="">
      <xdr:nvGraphicFramePr>
        <xdr:cNvPr id="9" name="1 Gráfico">
          <a:extLst>
            <a:ext uri="{FF2B5EF4-FFF2-40B4-BE49-F238E27FC236}">
              <a16:creationId xmlns:a16="http://schemas.microsoft.com/office/drawing/2014/main" xmlns="" xmlns:r="http://schemas.openxmlformats.org/officeDocument/2006/relationships" id="{80C57AB3-075A-48A5-B95D-0E261445A1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1</xdr:col>
      <xdr:colOff>97449</xdr:colOff>
      <xdr:row>7</xdr:row>
      <xdr:rowOff>23811</xdr:rowOff>
    </xdr:from>
    <xdr:to>
      <xdr:col>3</xdr:col>
      <xdr:colOff>790856</xdr:colOff>
      <xdr:row>27</xdr:row>
      <xdr:rowOff>124660</xdr:rowOff>
    </xdr:to>
    <xdr:grpSp>
      <xdr:nvGrpSpPr>
        <xdr:cNvPr id="2" name="78 Grupo">
          <a:extLst>
            <a:ext uri="{FF2B5EF4-FFF2-40B4-BE49-F238E27FC236}">
              <a16:creationId xmlns:a16="http://schemas.microsoft.com/office/drawing/2014/main" xmlns="" xmlns:r="http://schemas.openxmlformats.org/officeDocument/2006/relationships" id="{FE7521B4-7E4F-400A-ABA2-1DE7DC5D03F7}"/>
            </a:ext>
          </a:extLst>
        </xdr:cNvPr>
        <xdr:cNvGrpSpPr/>
      </xdr:nvGrpSpPr>
      <xdr:grpSpPr>
        <a:xfrm>
          <a:off x="875324" y="2897186"/>
          <a:ext cx="2376157" cy="4228349"/>
          <a:chOff x="239853" y="1202243"/>
          <a:chExt cx="1775818" cy="1803948"/>
        </a:xfrm>
      </xdr:grpSpPr>
      <xdr:sp macro="" textlink="">
        <xdr:nvSpPr>
          <xdr:cNvPr id="3" name="25 Proceso alternativo">
            <a:extLst>
              <a:ext uri="{FF2B5EF4-FFF2-40B4-BE49-F238E27FC236}">
                <a16:creationId xmlns:a16="http://schemas.microsoft.com/office/drawing/2014/main" xmlns="" xmlns:r="http://schemas.openxmlformats.org/officeDocument/2006/relationships" id="{06BACF9C-1EAF-5567-F14F-385B43535B4F}"/>
              </a:ext>
            </a:extLst>
          </xdr:cNvPr>
          <xdr:cNvSpPr/>
        </xdr:nvSpPr>
        <xdr:spPr>
          <a:xfrm>
            <a:off x="239853" y="1202243"/>
            <a:ext cx="1773018" cy="341034"/>
          </a:xfrm>
          <a:prstGeom prst="flowChartAlternateProcess">
            <a:avLst/>
          </a:prstGeom>
          <a:solidFill>
            <a:srgbClr val="FFDDDD"/>
          </a:solidFill>
          <a:ln w="9525">
            <a:solidFill>
              <a:srgbClr val="D64265"/>
            </a:solidFill>
          </a:ln>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s-ES_tradnl"/>
            </a:defPPr>
            <a:lvl1pPr marL="0" algn="l" defTabSz="685800" rtl="0" eaLnBrk="1" latinLnBrk="0" hangingPunct="1">
              <a:defRPr sz="1350" kern="1200">
                <a:solidFill>
                  <a:schemeClr val="dk1"/>
                </a:solidFill>
                <a:latin typeface="+mn-lt"/>
                <a:ea typeface="+mn-ea"/>
                <a:cs typeface="+mn-cs"/>
              </a:defRPr>
            </a:lvl1pPr>
            <a:lvl2pPr marL="342900" algn="l" defTabSz="685800" rtl="0" eaLnBrk="1" latinLnBrk="0" hangingPunct="1">
              <a:defRPr sz="1350" kern="1200">
                <a:solidFill>
                  <a:schemeClr val="dk1"/>
                </a:solidFill>
                <a:latin typeface="+mn-lt"/>
                <a:ea typeface="+mn-ea"/>
                <a:cs typeface="+mn-cs"/>
              </a:defRPr>
            </a:lvl2pPr>
            <a:lvl3pPr marL="685800" algn="l" defTabSz="685800" rtl="0" eaLnBrk="1" latinLnBrk="0" hangingPunct="1">
              <a:defRPr sz="1350" kern="1200">
                <a:solidFill>
                  <a:schemeClr val="dk1"/>
                </a:solidFill>
                <a:latin typeface="+mn-lt"/>
                <a:ea typeface="+mn-ea"/>
                <a:cs typeface="+mn-cs"/>
              </a:defRPr>
            </a:lvl3pPr>
            <a:lvl4pPr marL="1028700" algn="l" defTabSz="685800" rtl="0" eaLnBrk="1" latinLnBrk="0" hangingPunct="1">
              <a:defRPr sz="1350" kern="1200">
                <a:solidFill>
                  <a:schemeClr val="dk1"/>
                </a:solidFill>
                <a:latin typeface="+mn-lt"/>
                <a:ea typeface="+mn-ea"/>
                <a:cs typeface="+mn-cs"/>
              </a:defRPr>
            </a:lvl4pPr>
            <a:lvl5pPr marL="1371600" algn="l" defTabSz="685800" rtl="0" eaLnBrk="1" latinLnBrk="0" hangingPunct="1">
              <a:defRPr sz="1350" kern="1200">
                <a:solidFill>
                  <a:schemeClr val="dk1"/>
                </a:solidFill>
                <a:latin typeface="+mn-lt"/>
                <a:ea typeface="+mn-ea"/>
                <a:cs typeface="+mn-cs"/>
              </a:defRPr>
            </a:lvl5pPr>
            <a:lvl6pPr marL="1714500" algn="l" defTabSz="685800" rtl="0" eaLnBrk="1" latinLnBrk="0" hangingPunct="1">
              <a:defRPr sz="1350" kern="1200">
                <a:solidFill>
                  <a:schemeClr val="dk1"/>
                </a:solidFill>
                <a:latin typeface="+mn-lt"/>
                <a:ea typeface="+mn-ea"/>
                <a:cs typeface="+mn-cs"/>
              </a:defRPr>
            </a:lvl6pPr>
            <a:lvl7pPr marL="2057400" algn="l" defTabSz="685800" rtl="0" eaLnBrk="1" latinLnBrk="0" hangingPunct="1">
              <a:defRPr sz="1350" kern="1200">
                <a:solidFill>
                  <a:schemeClr val="dk1"/>
                </a:solidFill>
                <a:latin typeface="+mn-lt"/>
                <a:ea typeface="+mn-ea"/>
                <a:cs typeface="+mn-cs"/>
              </a:defRPr>
            </a:lvl7pPr>
            <a:lvl8pPr marL="2400300" algn="l" defTabSz="685800" rtl="0" eaLnBrk="1" latinLnBrk="0" hangingPunct="1">
              <a:defRPr sz="1350" kern="1200">
                <a:solidFill>
                  <a:schemeClr val="dk1"/>
                </a:solidFill>
                <a:latin typeface="+mn-lt"/>
                <a:ea typeface="+mn-ea"/>
                <a:cs typeface="+mn-cs"/>
              </a:defRPr>
            </a:lvl8pPr>
            <a:lvl9pPr marL="2743200" algn="l" defTabSz="685800" rtl="0" eaLnBrk="1" latinLnBrk="0" hangingPunct="1">
              <a:defRPr sz="1350" kern="1200">
                <a:solidFill>
                  <a:schemeClr val="dk1"/>
                </a:solidFill>
                <a:latin typeface="+mn-lt"/>
                <a:ea typeface="+mn-ea"/>
                <a:cs typeface="+mn-cs"/>
              </a:defRPr>
            </a:lvl9pPr>
          </a:lstStyle>
          <a:p>
            <a:pPr algn="ctr"/>
            <a:r>
              <a:rPr lang="es-EC" sz="1200" b="1">
                <a:solidFill>
                  <a:srgbClr val="5A5A72"/>
                </a:solidFill>
                <a:latin typeface="Century Gothic" panose="020B0502020202020204" pitchFamily="34" charset="0"/>
              </a:rPr>
              <a:t>S11. Sociedades no Financieras</a:t>
            </a:r>
          </a:p>
        </xdr:txBody>
      </xdr:sp>
      <xdr:sp macro="" textlink="">
        <xdr:nvSpPr>
          <xdr:cNvPr id="4" name="5 Rectángulo">
            <a:extLst>
              <a:ext uri="{FF2B5EF4-FFF2-40B4-BE49-F238E27FC236}">
                <a16:creationId xmlns:a16="http://schemas.microsoft.com/office/drawing/2014/main" xmlns="" xmlns:r="http://schemas.openxmlformats.org/officeDocument/2006/relationships" id="{69842BB6-311C-4679-4C94-AABBA777A69E}"/>
              </a:ext>
            </a:extLst>
          </xdr:cNvPr>
          <xdr:cNvSpPr/>
        </xdr:nvSpPr>
        <xdr:spPr>
          <a:xfrm>
            <a:off x="242653" y="1639750"/>
            <a:ext cx="1773018" cy="1366441"/>
          </a:xfrm>
          <a:prstGeom prst="rect">
            <a:avLst/>
          </a:prstGeom>
          <a:ln>
            <a:solidFill>
              <a:schemeClr val="bg1">
                <a:lumMod val="65000"/>
              </a:schemeClr>
            </a:solidFill>
          </a:ln>
        </xdr:spPr>
        <xdr:style>
          <a:lnRef idx="2">
            <a:schemeClr val="accent1"/>
          </a:lnRef>
          <a:fillRef idx="1">
            <a:schemeClr val="lt1"/>
          </a:fillRef>
          <a:effectRef idx="0">
            <a:schemeClr val="accent1"/>
          </a:effectRef>
          <a:fontRef idx="minor">
            <a:schemeClr val="dk1"/>
          </a:fontRef>
        </xdr:style>
        <xdr:txBody>
          <a:bodyPr wrap="square" rtlCol="0" anchor="t"/>
          <a:lstStyle>
            <a:defPPr>
              <a:defRPr lang="es-ES_tradnl"/>
            </a:defPPr>
            <a:lvl1pPr marL="0" algn="l" defTabSz="685800" rtl="0" eaLnBrk="1" latinLnBrk="0" hangingPunct="1">
              <a:defRPr sz="1350" kern="1200">
                <a:solidFill>
                  <a:schemeClr val="dk1"/>
                </a:solidFill>
                <a:latin typeface="+mn-lt"/>
                <a:ea typeface="+mn-ea"/>
                <a:cs typeface="+mn-cs"/>
              </a:defRPr>
            </a:lvl1pPr>
            <a:lvl2pPr marL="342900" algn="l" defTabSz="685800" rtl="0" eaLnBrk="1" latinLnBrk="0" hangingPunct="1">
              <a:defRPr sz="1350" kern="1200">
                <a:solidFill>
                  <a:schemeClr val="dk1"/>
                </a:solidFill>
                <a:latin typeface="+mn-lt"/>
                <a:ea typeface="+mn-ea"/>
                <a:cs typeface="+mn-cs"/>
              </a:defRPr>
            </a:lvl2pPr>
            <a:lvl3pPr marL="685800" algn="l" defTabSz="685800" rtl="0" eaLnBrk="1" latinLnBrk="0" hangingPunct="1">
              <a:defRPr sz="1350" kern="1200">
                <a:solidFill>
                  <a:schemeClr val="dk1"/>
                </a:solidFill>
                <a:latin typeface="+mn-lt"/>
                <a:ea typeface="+mn-ea"/>
                <a:cs typeface="+mn-cs"/>
              </a:defRPr>
            </a:lvl3pPr>
            <a:lvl4pPr marL="1028700" algn="l" defTabSz="685800" rtl="0" eaLnBrk="1" latinLnBrk="0" hangingPunct="1">
              <a:defRPr sz="1350" kern="1200">
                <a:solidFill>
                  <a:schemeClr val="dk1"/>
                </a:solidFill>
                <a:latin typeface="+mn-lt"/>
                <a:ea typeface="+mn-ea"/>
                <a:cs typeface="+mn-cs"/>
              </a:defRPr>
            </a:lvl4pPr>
            <a:lvl5pPr marL="1371600" algn="l" defTabSz="685800" rtl="0" eaLnBrk="1" latinLnBrk="0" hangingPunct="1">
              <a:defRPr sz="1350" kern="1200">
                <a:solidFill>
                  <a:schemeClr val="dk1"/>
                </a:solidFill>
                <a:latin typeface="+mn-lt"/>
                <a:ea typeface="+mn-ea"/>
                <a:cs typeface="+mn-cs"/>
              </a:defRPr>
            </a:lvl5pPr>
            <a:lvl6pPr marL="1714500" algn="l" defTabSz="685800" rtl="0" eaLnBrk="1" latinLnBrk="0" hangingPunct="1">
              <a:defRPr sz="1350" kern="1200">
                <a:solidFill>
                  <a:schemeClr val="dk1"/>
                </a:solidFill>
                <a:latin typeface="+mn-lt"/>
                <a:ea typeface="+mn-ea"/>
                <a:cs typeface="+mn-cs"/>
              </a:defRPr>
            </a:lvl6pPr>
            <a:lvl7pPr marL="2057400" algn="l" defTabSz="685800" rtl="0" eaLnBrk="1" latinLnBrk="0" hangingPunct="1">
              <a:defRPr sz="1350" kern="1200">
                <a:solidFill>
                  <a:schemeClr val="dk1"/>
                </a:solidFill>
                <a:latin typeface="+mn-lt"/>
                <a:ea typeface="+mn-ea"/>
                <a:cs typeface="+mn-cs"/>
              </a:defRPr>
            </a:lvl7pPr>
            <a:lvl8pPr marL="2400300" algn="l" defTabSz="685800" rtl="0" eaLnBrk="1" latinLnBrk="0" hangingPunct="1">
              <a:defRPr sz="1350" kern="1200">
                <a:solidFill>
                  <a:schemeClr val="dk1"/>
                </a:solidFill>
                <a:latin typeface="+mn-lt"/>
                <a:ea typeface="+mn-ea"/>
                <a:cs typeface="+mn-cs"/>
              </a:defRPr>
            </a:lvl8pPr>
            <a:lvl9pPr marL="2743200" algn="l" defTabSz="685800" rtl="0" eaLnBrk="1" latinLnBrk="0" hangingPunct="1">
              <a:defRPr sz="1350" kern="1200">
                <a:solidFill>
                  <a:schemeClr val="dk1"/>
                </a:solidFill>
                <a:latin typeface="+mn-lt"/>
                <a:ea typeface="+mn-ea"/>
                <a:cs typeface="+mn-cs"/>
              </a:defRPr>
            </a:lvl9pPr>
          </a:lstStyle>
          <a:p>
            <a:pPr algn="just" fontAlgn="b"/>
            <a:endParaRPr lang="es-EC" sz="1100" b="1">
              <a:solidFill>
                <a:srgbClr val="5A5A72"/>
              </a:solidFill>
              <a:latin typeface="Century Gothic" panose="020B0502020202020204" pitchFamily="34" charset="0"/>
            </a:endParaRPr>
          </a:p>
          <a:p>
            <a:pPr algn="just" fontAlgn="b"/>
            <a:r>
              <a:rPr lang="es-EC" sz="1100" b="1">
                <a:solidFill>
                  <a:srgbClr val="5A5A72"/>
                </a:solidFill>
                <a:latin typeface="Century Gothic" panose="020B0502020202020204" pitchFamily="34" charset="0"/>
              </a:rPr>
              <a:t>Entidades privadas de  servicios característicos de enseñanza:</a:t>
            </a:r>
          </a:p>
          <a:p>
            <a:pPr algn="just" fontAlgn="b"/>
            <a:r>
              <a:rPr lang="es-EC" sz="1100">
                <a:solidFill>
                  <a:srgbClr val="5A5A72"/>
                </a:solidFill>
                <a:latin typeface="Century Gothic" panose="020B0502020202020204" pitchFamily="34" charset="0"/>
              </a:rPr>
              <a:t>Niveles Primera infancia, primaria, secundaria, superior  y otros tipos de enseñanza.</a:t>
            </a:r>
          </a:p>
          <a:p>
            <a:pPr algn="just" fontAlgn="b"/>
            <a:endParaRPr lang="es-EC" sz="1100">
              <a:solidFill>
                <a:srgbClr val="5A5A72"/>
              </a:solidFill>
              <a:latin typeface="Century Gothic" panose="020B0502020202020204" pitchFamily="34" charset="0"/>
            </a:endParaRPr>
          </a:p>
          <a:p>
            <a:pPr algn="just" fontAlgn="b"/>
            <a:r>
              <a:rPr lang="es-EC" sz="1100" b="1">
                <a:solidFill>
                  <a:srgbClr val="5A5A72"/>
                </a:solidFill>
                <a:latin typeface="Century Gothic" panose="020B0502020202020204" pitchFamily="34" charset="0"/>
              </a:rPr>
              <a:t>Entidades privadas de bienes y servicios conexos de enseñanza:</a:t>
            </a:r>
          </a:p>
          <a:p>
            <a:pPr algn="just" fontAlgn="b"/>
            <a:r>
              <a:rPr lang="es-EC" sz="1100">
                <a:solidFill>
                  <a:srgbClr val="5A5A72"/>
                </a:solidFill>
                <a:latin typeface="Century Gothic" panose="020B0502020202020204" pitchFamily="34" charset="0"/>
              </a:rPr>
              <a:t>Fabricación de uniformes, Transporte escolar, Productos de papel,  entre otros.</a:t>
            </a:r>
          </a:p>
          <a:p>
            <a:pPr algn="just" fontAlgn="b"/>
            <a:endParaRPr lang="es-EC" sz="1100">
              <a:solidFill>
                <a:srgbClr val="5A5A72"/>
              </a:solidFill>
              <a:latin typeface="Century Gothic" panose="020B0502020202020204" pitchFamily="34" charset="0"/>
            </a:endParaRPr>
          </a:p>
          <a:p>
            <a:pPr algn="just" fontAlgn="b"/>
            <a:endParaRPr lang="es-EC" sz="1100">
              <a:solidFill>
                <a:srgbClr val="5A5A72"/>
              </a:solidFill>
              <a:latin typeface="Century Gothic" panose="020B0502020202020204" pitchFamily="34" charset="0"/>
            </a:endParaRPr>
          </a:p>
          <a:p>
            <a:pPr algn="just" fontAlgn="b"/>
            <a:endParaRPr lang="es-EC" sz="1100" b="1">
              <a:solidFill>
                <a:srgbClr val="5A5A72"/>
              </a:solidFill>
              <a:latin typeface="Century Gothic" panose="020B0502020202020204" pitchFamily="34" charset="0"/>
            </a:endParaRPr>
          </a:p>
          <a:p>
            <a:pPr algn="just"/>
            <a:endParaRPr lang="es-EC" sz="1100" b="1">
              <a:solidFill>
                <a:srgbClr val="5A5A72"/>
              </a:solidFill>
              <a:latin typeface="Century Gothic" panose="020B0502020202020204" pitchFamily="34" charset="0"/>
            </a:endParaRPr>
          </a:p>
        </xdr:txBody>
      </xdr:sp>
    </xdr:grpSp>
    <xdr:clientData/>
  </xdr:twoCellAnchor>
  <xdr:twoCellAnchor>
    <xdr:from>
      <xdr:col>4</xdr:col>
      <xdr:colOff>96155</xdr:colOff>
      <xdr:row>7</xdr:row>
      <xdr:rowOff>26812</xdr:rowOff>
    </xdr:from>
    <xdr:to>
      <xdr:col>6</xdr:col>
      <xdr:colOff>791558</xdr:colOff>
      <xdr:row>27</xdr:row>
      <xdr:rowOff>128843</xdr:rowOff>
    </xdr:to>
    <xdr:grpSp>
      <xdr:nvGrpSpPr>
        <xdr:cNvPr id="5" name="78 Grupo">
          <a:extLst>
            <a:ext uri="{FF2B5EF4-FFF2-40B4-BE49-F238E27FC236}">
              <a16:creationId xmlns:a16="http://schemas.microsoft.com/office/drawing/2014/main" xmlns="" xmlns:r="http://schemas.openxmlformats.org/officeDocument/2006/relationships" id="{BF805A26-EA69-41F3-AADC-57149B3753FB}"/>
            </a:ext>
          </a:extLst>
        </xdr:cNvPr>
        <xdr:cNvGrpSpPr/>
      </xdr:nvGrpSpPr>
      <xdr:grpSpPr>
        <a:xfrm>
          <a:off x="3398155" y="2900187"/>
          <a:ext cx="2378153" cy="4229531"/>
          <a:chOff x="183180" y="1129515"/>
          <a:chExt cx="1704605" cy="2170162"/>
        </a:xfrm>
      </xdr:grpSpPr>
      <xdr:sp macro="" textlink="">
        <xdr:nvSpPr>
          <xdr:cNvPr id="6" name="25 Proceso alternativo">
            <a:extLst>
              <a:ext uri="{FF2B5EF4-FFF2-40B4-BE49-F238E27FC236}">
                <a16:creationId xmlns:a16="http://schemas.microsoft.com/office/drawing/2014/main" xmlns="" xmlns:r="http://schemas.openxmlformats.org/officeDocument/2006/relationships" id="{E599BC22-4AFF-A516-8414-1C643048925F}"/>
              </a:ext>
            </a:extLst>
          </xdr:cNvPr>
          <xdr:cNvSpPr/>
        </xdr:nvSpPr>
        <xdr:spPr>
          <a:xfrm>
            <a:off x="183180" y="1129515"/>
            <a:ext cx="1700529" cy="410215"/>
          </a:xfrm>
          <a:prstGeom prst="flowChartAlternateProcess">
            <a:avLst/>
          </a:prstGeom>
          <a:solidFill>
            <a:srgbClr val="FFDDDD"/>
          </a:solidFill>
          <a:ln w="9525">
            <a:solidFill>
              <a:srgbClr val="D64265"/>
            </a:solidFill>
          </a:ln>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s-ES_tradnl"/>
            </a:defPPr>
            <a:lvl1pPr marL="0" algn="l" defTabSz="685800" rtl="0" eaLnBrk="1" latinLnBrk="0" hangingPunct="1">
              <a:defRPr sz="1350" kern="1200">
                <a:solidFill>
                  <a:schemeClr val="dk1"/>
                </a:solidFill>
                <a:latin typeface="+mn-lt"/>
                <a:ea typeface="+mn-ea"/>
                <a:cs typeface="+mn-cs"/>
              </a:defRPr>
            </a:lvl1pPr>
            <a:lvl2pPr marL="342900" algn="l" defTabSz="685800" rtl="0" eaLnBrk="1" latinLnBrk="0" hangingPunct="1">
              <a:defRPr sz="1350" kern="1200">
                <a:solidFill>
                  <a:schemeClr val="dk1"/>
                </a:solidFill>
                <a:latin typeface="+mn-lt"/>
                <a:ea typeface="+mn-ea"/>
                <a:cs typeface="+mn-cs"/>
              </a:defRPr>
            </a:lvl2pPr>
            <a:lvl3pPr marL="685800" algn="l" defTabSz="685800" rtl="0" eaLnBrk="1" latinLnBrk="0" hangingPunct="1">
              <a:defRPr sz="1350" kern="1200">
                <a:solidFill>
                  <a:schemeClr val="dk1"/>
                </a:solidFill>
                <a:latin typeface="+mn-lt"/>
                <a:ea typeface="+mn-ea"/>
                <a:cs typeface="+mn-cs"/>
              </a:defRPr>
            </a:lvl3pPr>
            <a:lvl4pPr marL="1028700" algn="l" defTabSz="685800" rtl="0" eaLnBrk="1" latinLnBrk="0" hangingPunct="1">
              <a:defRPr sz="1350" kern="1200">
                <a:solidFill>
                  <a:schemeClr val="dk1"/>
                </a:solidFill>
                <a:latin typeface="+mn-lt"/>
                <a:ea typeface="+mn-ea"/>
                <a:cs typeface="+mn-cs"/>
              </a:defRPr>
            </a:lvl4pPr>
            <a:lvl5pPr marL="1371600" algn="l" defTabSz="685800" rtl="0" eaLnBrk="1" latinLnBrk="0" hangingPunct="1">
              <a:defRPr sz="1350" kern="1200">
                <a:solidFill>
                  <a:schemeClr val="dk1"/>
                </a:solidFill>
                <a:latin typeface="+mn-lt"/>
                <a:ea typeface="+mn-ea"/>
                <a:cs typeface="+mn-cs"/>
              </a:defRPr>
            </a:lvl5pPr>
            <a:lvl6pPr marL="1714500" algn="l" defTabSz="685800" rtl="0" eaLnBrk="1" latinLnBrk="0" hangingPunct="1">
              <a:defRPr sz="1350" kern="1200">
                <a:solidFill>
                  <a:schemeClr val="dk1"/>
                </a:solidFill>
                <a:latin typeface="+mn-lt"/>
                <a:ea typeface="+mn-ea"/>
                <a:cs typeface="+mn-cs"/>
              </a:defRPr>
            </a:lvl6pPr>
            <a:lvl7pPr marL="2057400" algn="l" defTabSz="685800" rtl="0" eaLnBrk="1" latinLnBrk="0" hangingPunct="1">
              <a:defRPr sz="1350" kern="1200">
                <a:solidFill>
                  <a:schemeClr val="dk1"/>
                </a:solidFill>
                <a:latin typeface="+mn-lt"/>
                <a:ea typeface="+mn-ea"/>
                <a:cs typeface="+mn-cs"/>
              </a:defRPr>
            </a:lvl7pPr>
            <a:lvl8pPr marL="2400300" algn="l" defTabSz="685800" rtl="0" eaLnBrk="1" latinLnBrk="0" hangingPunct="1">
              <a:defRPr sz="1350" kern="1200">
                <a:solidFill>
                  <a:schemeClr val="dk1"/>
                </a:solidFill>
                <a:latin typeface="+mn-lt"/>
                <a:ea typeface="+mn-ea"/>
                <a:cs typeface="+mn-cs"/>
              </a:defRPr>
            </a:lvl8pPr>
            <a:lvl9pPr marL="2743200" algn="l" defTabSz="685800" rtl="0" eaLnBrk="1" latinLnBrk="0" hangingPunct="1">
              <a:defRPr sz="1350" kern="1200">
                <a:solidFill>
                  <a:schemeClr val="dk1"/>
                </a:solidFill>
                <a:latin typeface="+mn-lt"/>
                <a:ea typeface="+mn-ea"/>
                <a:cs typeface="+mn-cs"/>
              </a:defRPr>
            </a:lvl9pPr>
          </a:lstStyle>
          <a:p>
            <a:pPr algn="ctr" defTabSz="640720">
              <a:lnSpc>
                <a:spcPct val="90000"/>
              </a:lnSpc>
              <a:spcAft>
                <a:spcPct val="35000"/>
              </a:spcAft>
            </a:pPr>
            <a:r>
              <a:rPr lang="es-EC" sz="1200" b="1">
                <a:solidFill>
                  <a:srgbClr val="5A5A72"/>
                </a:solidFill>
                <a:latin typeface="Century Gothic" panose="020B0502020202020204" pitchFamily="34" charset="0"/>
              </a:rPr>
              <a:t>S13.Gobierno general</a:t>
            </a:r>
          </a:p>
        </xdr:txBody>
      </xdr:sp>
      <xdr:sp macro="" textlink="">
        <xdr:nvSpPr>
          <xdr:cNvPr id="7" name="5 Rectángulo">
            <a:extLst>
              <a:ext uri="{FF2B5EF4-FFF2-40B4-BE49-F238E27FC236}">
                <a16:creationId xmlns:a16="http://schemas.microsoft.com/office/drawing/2014/main" xmlns="" xmlns:r="http://schemas.openxmlformats.org/officeDocument/2006/relationships" id="{162CB44E-7991-8A5C-4C04-D9B26A0EDAFF}"/>
              </a:ext>
            </a:extLst>
          </xdr:cNvPr>
          <xdr:cNvSpPr/>
        </xdr:nvSpPr>
        <xdr:spPr>
          <a:xfrm>
            <a:off x="187255" y="1656384"/>
            <a:ext cx="1700530" cy="1643293"/>
          </a:xfrm>
          <a:prstGeom prst="rect">
            <a:avLst/>
          </a:prstGeom>
          <a:ln>
            <a:solidFill>
              <a:schemeClr val="bg1">
                <a:lumMod val="65000"/>
              </a:schemeClr>
            </a:solidFill>
          </a:ln>
        </xdr:spPr>
        <xdr:style>
          <a:lnRef idx="2">
            <a:schemeClr val="accent1"/>
          </a:lnRef>
          <a:fillRef idx="1">
            <a:schemeClr val="lt1"/>
          </a:fillRef>
          <a:effectRef idx="0">
            <a:schemeClr val="accent1"/>
          </a:effectRef>
          <a:fontRef idx="minor">
            <a:schemeClr val="dk1"/>
          </a:fontRef>
        </xdr:style>
        <xdr:txBody>
          <a:bodyPr wrap="square" rtlCol="0" anchor="t"/>
          <a:lstStyle>
            <a:defPPr>
              <a:defRPr lang="es-ES_tradnl"/>
            </a:defPPr>
            <a:lvl1pPr marL="0" algn="l" defTabSz="685800" rtl="0" eaLnBrk="1" latinLnBrk="0" hangingPunct="1">
              <a:defRPr sz="1350" kern="1200">
                <a:solidFill>
                  <a:schemeClr val="dk1"/>
                </a:solidFill>
                <a:latin typeface="+mn-lt"/>
                <a:ea typeface="+mn-ea"/>
                <a:cs typeface="+mn-cs"/>
              </a:defRPr>
            </a:lvl1pPr>
            <a:lvl2pPr marL="342900" algn="l" defTabSz="685800" rtl="0" eaLnBrk="1" latinLnBrk="0" hangingPunct="1">
              <a:defRPr sz="1350" kern="1200">
                <a:solidFill>
                  <a:schemeClr val="dk1"/>
                </a:solidFill>
                <a:latin typeface="+mn-lt"/>
                <a:ea typeface="+mn-ea"/>
                <a:cs typeface="+mn-cs"/>
              </a:defRPr>
            </a:lvl2pPr>
            <a:lvl3pPr marL="685800" algn="l" defTabSz="685800" rtl="0" eaLnBrk="1" latinLnBrk="0" hangingPunct="1">
              <a:defRPr sz="1350" kern="1200">
                <a:solidFill>
                  <a:schemeClr val="dk1"/>
                </a:solidFill>
                <a:latin typeface="+mn-lt"/>
                <a:ea typeface="+mn-ea"/>
                <a:cs typeface="+mn-cs"/>
              </a:defRPr>
            </a:lvl3pPr>
            <a:lvl4pPr marL="1028700" algn="l" defTabSz="685800" rtl="0" eaLnBrk="1" latinLnBrk="0" hangingPunct="1">
              <a:defRPr sz="1350" kern="1200">
                <a:solidFill>
                  <a:schemeClr val="dk1"/>
                </a:solidFill>
                <a:latin typeface="+mn-lt"/>
                <a:ea typeface="+mn-ea"/>
                <a:cs typeface="+mn-cs"/>
              </a:defRPr>
            </a:lvl4pPr>
            <a:lvl5pPr marL="1371600" algn="l" defTabSz="685800" rtl="0" eaLnBrk="1" latinLnBrk="0" hangingPunct="1">
              <a:defRPr sz="1350" kern="1200">
                <a:solidFill>
                  <a:schemeClr val="dk1"/>
                </a:solidFill>
                <a:latin typeface="+mn-lt"/>
                <a:ea typeface="+mn-ea"/>
                <a:cs typeface="+mn-cs"/>
              </a:defRPr>
            </a:lvl5pPr>
            <a:lvl6pPr marL="1714500" algn="l" defTabSz="685800" rtl="0" eaLnBrk="1" latinLnBrk="0" hangingPunct="1">
              <a:defRPr sz="1350" kern="1200">
                <a:solidFill>
                  <a:schemeClr val="dk1"/>
                </a:solidFill>
                <a:latin typeface="+mn-lt"/>
                <a:ea typeface="+mn-ea"/>
                <a:cs typeface="+mn-cs"/>
              </a:defRPr>
            </a:lvl6pPr>
            <a:lvl7pPr marL="2057400" algn="l" defTabSz="685800" rtl="0" eaLnBrk="1" latinLnBrk="0" hangingPunct="1">
              <a:defRPr sz="1350" kern="1200">
                <a:solidFill>
                  <a:schemeClr val="dk1"/>
                </a:solidFill>
                <a:latin typeface="+mn-lt"/>
                <a:ea typeface="+mn-ea"/>
                <a:cs typeface="+mn-cs"/>
              </a:defRPr>
            </a:lvl7pPr>
            <a:lvl8pPr marL="2400300" algn="l" defTabSz="685800" rtl="0" eaLnBrk="1" latinLnBrk="0" hangingPunct="1">
              <a:defRPr sz="1350" kern="1200">
                <a:solidFill>
                  <a:schemeClr val="dk1"/>
                </a:solidFill>
                <a:latin typeface="+mn-lt"/>
                <a:ea typeface="+mn-ea"/>
                <a:cs typeface="+mn-cs"/>
              </a:defRPr>
            </a:lvl8pPr>
            <a:lvl9pPr marL="2743200" algn="l" defTabSz="685800" rtl="0" eaLnBrk="1" latinLnBrk="0" hangingPunct="1">
              <a:defRPr sz="1350" kern="1200">
                <a:solidFill>
                  <a:schemeClr val="dk1"/>
                </a:solidFill>
                <a:latin typeface="+mn-lt"/>
                <a:ea typeface="+mn-ea"/>
                <a:cs typeface="+mn-cs"/>
              </a:defRPr>
            </a:lvl9pPr>
          </a:lstStyle>
          <a:p>
            <a:pPr algn="just" fontAlgn="b"/>
            <a:endParaRPr lang="es-EC" sz="1100" b="1">
              <a:solidFill>
                <a:srgbClr val="5A5A72"/>
              </a:solidFill>
              <a:latin typeface="Century Gothic" panose="020B0502020202020204" pitchFamily="34" charset="0"/>
            </a:endParaRPr>
          </a:p>
          <a:p>
            <a:pPr algn="just" fontAlgn="b"/>
            <a:r>
              <a:rPr lang="es-EC" sz="1100" b="1">
                <a:solidFill>
                  <a:srgbClr val="5A5A72"/>
                </a:solidFill>
                <a:latin typeface="Century Gothic" panose="020B0502020202020204" pitchFamily="34" charset="0"/>
              </a:rPr>
              <a:t>Entidades de regulación y administración de enseñanza:</a:t>
            </a:r>
          </a:p>
          <a:p>
            <a:pPr algn="just" fontAlgn="b"/>
            <a:r>
              <a:rPr lang="es-EC" sz="1100">
                <a:solidFill>
                  <a:srgbClr val="5A5A72"/>
                </a:solidFill>
                <a:latin typeface="Century Gothic" panose="020B0502020202020204" pitchFamily="34" charset="0"/>
              </a:rPr>
              <a:t>MIES, Mineduc, Senescyt, entre otras.</a:t>
            </a:r>
          </a:p>
          <a:p>
            <a:pPr algn="just" fontAlgn="b"/>
            <a:endParaRPr lang="es-EC" sz="1100" b="1">
              <a:solidFill>
                <a:srgbClr val="5A5A72"/>
              </a:solidFill>
              <a:latin typeface="Century Gothic" panose="020B0502020202020204" pitchFamily="34" charset="0"/>
            </a:endParaRPr>
          </a:p>
          <a:p>
            <a:pPr algn="just" fontAlgn="b"/>
            <a:r>
              <a:rPr lang="es-EC" sz="1100" b="1">
                <a:solidFill>
                  <a:srgbClr val="5A5A72"/>
                </a:solidFill>
                <a:latin typeface="Century Gothic" panose="020B0502020202020204" pitchFamily="34" charset="0"/>
              </a:rPr>
              <a:t>Entidades públicas de  servicios característicos de enseñanza:</a:t>
            </a:r>
            <a:endParaRPr lang="es-EC" sz="1100">
              <a:solidFill>
                <a:srgbClr val="5A5A72"/>
              </a:solidFill>
              <a:latin typeface="Century Gothic" panose="020B0502020202020204" pitchFamily="34" charset="0"/>
            </a:endParaRPr>
          </a:p>
          <a:p>
            <a:pPr algn="just" fontAlgn="b"/>
            <a:r>
              <a:rPr lang="es-EC" sz="1100">
                <a:solidFill>
                  <a:srgbClr val="5A5A72"/>
                </a:solidFill>
                <a:latin typeface="Century Gothic" panose="020B0502020202020204" pitchFamily="34" charset="0"/>
              </a:rPr>
              <a:t>Niveles primera infancia, primaria, secundaria, superior  y otros tipos de enseñanza.</a:t>
            </a:r>
            <a:endParaRPr lang="es-EC" sz="1100" b="1">
              <a:solidFill>
                <a:srgbClr val="5A5A72"/>
              </a:solidFill>
              <a:latin typeface="Century Gothic" panose="020B0502020202020204" pitchFamily="34" charset="0"/>
            </a:endParaRPr>
          </a:p>
        </xdr:txBody>
      </xdr:sp>
    </xdr:grpSp>
    <xdr:clientData/>
  </xdr:twoCellAnchor>
  <xdr:twoCellAnchor editAs="oneCell">
    <xdr:from>
      <xdr:col>0</xdr:col>
      <xdr:colOff>0</xdr:colOff>
      <xdr:row>0</xdr:row>
      <xdr:rowOff>0</xdr:rowOff>
    </xdr:from>
    <xdr:to>
      <xdr:col>14</xdr:col>
      <xdr:colOff>0</xdr:colOff>
      <xdr:row>0</xdr:row>
      <xdr:rowOff>1080000</xdr:rowOff>
    </xdr:to>
    <xdr:pic>
      <xdr:nvPicPr>
        <xdr:cNvPr id="18" name="Imagen 17">
          <a:extLst>
            <a:ext uri="{FF2B5EF4-FFF2-40B4-BE49-F238E27FC236}">
              <a16:creationId xmlns="" xmlns:a16="http://schemas.microsoft.com/office/drawing/2014/main" xmlns:r="http://schemas.openxmlformats.org/officeDocument/2006/relationships" id="{42451936-566D-3E45-BE68-244C47857175}"/>
            </a:ext>
          </a:extLst>
        </xdr:cNvPr>
        <xdr:cNvPicPr preferRelativeResize="0">
          <a:picLocks/>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1652250" cy="1080000"/>
        </a:xfrm>
        <a:prstGeom prst="rect">
          <a:avLst/>
        </a:prstGeom>
      </xdr:spPr>
    </xdr:pic>
    <xdr:clientData/>
  </xdr:twoCellAnchor>
  <xdr:twoCellAnchor>
    <xdr:from>
      <xdr:col>7</xdr:col>
      <xdr:colOff>95797</xdr:colOff>
      <xdr:row>7</xdr:row>
      <xdr:rowOff>24177</xdr:rowOff>
    </xdr:from>
    <xdr:to>
      <xdr:col>9</xdr:col>
      <xdr:colOff>795257</xdr:colOff>
      <xdr:row>27</xdr:row>
      <xdr:rowOff>126167</xdr:rowOff>
    </xdr:to>
    <xdr:grpSp>
      <xdr:nvGrpSpPr>
        <xdr:cNvPr id="8" name="78 Grupo">
          <a:extLst>
            <a:ext uri="{FF2B5EF4-FFF2-40B4-BE49-F238E27FC236}">
              <a16:creationId xmlns:a16="http://schemas.microsoft.com/office/drawing/2014/main" xmlns="" xmlns:r="http://schemas.openxmlformats.org/officeDocument/2006/relationships" id="{1F70EDD1-981E-4F50-85EC-2C3AB9880A87}"/>
            </a:ext>
          </a:extLst>
        </xdr:cNvPr>
        <xdr:cNvGrpSpPr/>
      </xdr:nvGrpSpPr>
      <xdr:grpSpPr>
        <a:xfrm>
          <a:off x="5921922" y="2897552"/>
          <a:ext cx="2382210" cy="4229490"/>
          <a:chOff x="129290" y="1101936"/>
          <a:chExt cx="1605820" cy="1866135"/>
        </a:xfrm>
      </xdr:grpSpPr>
      <xdr:sp macro="" textlink="">
        <xdr:nvSpPr>
          <xdr:cNvPr id="9" name="25 Proceso alternativo">
            <a:extLst>
              <a:ext uri="{FF2B5EF4-FFF2-40B4-BE49-F238E27FC236}">
                <a16:creationId xmlns:a16="http://schemas.microsoft.com/office/drawing/2014/main" xmlns="" xmlns:r="http://schemas.openxmlformats.org/officeDocument/2006/relationships" id="{63728BF1-E6CD-401D-64B4-852838A0A444}"/>
              </a:ext>
            </a:extLst>
          </xdr:cNvPr>
          <xdr:cNvSpPr/>
        </xdr:nvSpPr>
        <xdr:spPr>
          <a:xfrm>
            <a:off x="129290" y="1101936"/>
            <a:ext cx="1599339" cy="352273"/>
          </a:xfrm>
          <a:prstGeom prst="flowChartAlternateProcess">
            <a:avLst/>
          </a:prstGeom>
          <a:solidFill>
            <a:srgbClr val="FFDDDD"/>
          </a:solidFill>
          <a:ln w="9525">
            <a:solidFill>
              <a:srgbClr val="D64265"/>
            </a:solidFill>
          </a:ln>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s-ES_tradnl"/>
            </a:defPPr>
            <a:lvl1pPr marL="0" algn="l" defTabSz="685800" rtl="0" eaLnBrk="1" latinLnBrk="0" hangingPunct="1">
              <a:defRPr sz="1350" kern="1200">
                <a:solidFill>
                  <a:schemeClr val="dk1"/>
                </a:solidFill>
                <a:latin typeface="+mn-lt"/>
                <a:ea typeface="+mn-ea"/>
                <a:cs typeface="+mn-cs"/>
              </a:defRPr>
            </a:lvl1pPr>
            <a:lvl2pPr marL="342900" algn="l" defTabSz="685800" rtl="0" eaLnBrk="1" latinLnBrk="0" hangingPunct="1">
              <a:defRPr sz="1350" kern="1200">
                <a:solidFill>
                  <a:schemeClr val="dk1"/>
                </a:solidFill>
                <a:latin typeface="+mn-lt"/>
                <a:ea typeface="+mn-ea"/>
                <a:cs typeface="+mn-cs"/>
              </a:defRPr>
            </a:lvl2pPr>
            <a:lvl3pPr marL="685800" algn="l" defTabSz="685800" rtl="0" eaLnBrk="1" latinLnBrk="0" hangingPunct="1">
              <a:defRPr sz="1350" kern="1200">
                <a:solidFill>
                  <a:schemeClr val="dk1"/>
                </a:solidFill>
                <a:latin typeface="+mn-lt"/>
                <a:ea typeface="+mn-ea"/>
                <a:cs typeface="+mn-cs"/>
              </a:defRPr>
            </a:lvl3pPr>
            <a:lvl4pPr marL="1028700" algn="l" defTabSz="685800" rtl="0" eaLnBrk="1" latinLnBrk="0" hangingPunct="1">
              <a:defRPr sz="1350" kern="1200">
                <a:solidFill>
                  <a:schemeClr val="dk1"/>
                </a:solidFill>
                <a:latin typeface="+mn-lt"/>
                <a:ea typeface="+mn-ea"/>
                <a:cs typeface="+mn-cs"/>
              </a:defRPr>
            </a:lvl4pPr>
            <a:lvl5pPr marL="1371600" algn="l" defTabSz="685800" rtl="0" eaLnBrk="1" latinLnBrk="0" hangingPunct="1">
              <a:defRPr sz="1350" kern="1200">
                <a:solidFill>
                  <a:schemeClr val="dk1"/>
                </a:solidFill>
                <a:latin typeface="+mn-lt"/>
                <a:ea typeface="+mn-ea"/>
                <a:cs typeface="+mn-cs"/>
              </a:defRPr>
            </a:lvl5pPr>
            <a:lvl6pPr marL="1714500" algn="l" defTabSz="685800" rtl="0" eaLnBrk="1" latinLnBrk="0" hangingPunct="1">
              <a:defRPr sz="1350" kern="1200">
                <a:solidFill>
                  <a:schemeClr val="dk1"/>
                </a:solidFill>
                <a:latin typeface="+mn-lt"/>
                <a:ea typeface="+mn-ea"/>
                <a:cs typeface="+mn-cs"/>
              </a:defRPr>
            </a:lvl6pPr>
            <a:lvl7pPr marL="2057400" algn="l" defTabSz="685800" rtl="0" eaLnBrk="1" latinLnBrk="0" hangingPunct="1">
              <a:defRPr sz="1350" kern="1200">
                <a:solidFill>
                  <a:schemeClr val="dk1"/>
                </a:solidFill>
                <a:latin typeface="+mn-lt"/>
                <a:ea typeface="+mn-ea"/>
                <a:cs typeface="+mn-cs"/>
              </a:defRPr>
            </a:lvl7pPr>
            <a:lvl8pPr marL="2400300" algn="l" defTabSz="685800" rtl="0" eaLnBrk="1" latinLnBrk="0" hangingPunct="1">
              <a:defRPr sz="1350" kern="1200">
                <a:solidFill>
                  <a:schemeClr val="dk1"/>
                </a:solidFill>
                <a:latin typeface="+mn-lt"/>
                <a:ea typeface="+mn-ea"/>
                <a:cs typeface="+mn-cs"/>
              </a:defRPr>
            </a:lvl8pPr>
            <a:lvl9pPr marL="2743200" algn="l" defTabSz="685800" rtl="0" eaLnBrk="1" latinLnBrk="0" hangingPunct="1">
              <a:defRPr sz="1350" kern="1200">
                <a:solidFill>
                  <a:schemeClr val="dk1"/>
                </a:solidFill>
                <a:latin typeface="+mn-lt"/>
                <a:ea typeface="+mn-ea"/>
                <a:cs typeface="+mn-cs"/>
              </a:defRPr>
            </a:lvl9pPr>
          </a:lstStyle>
          <a:p>
            <a:pPr algn="ctr" defTabSz="640720">
              <a:lnSpc>
                <a:spcPct val="90000"/>
              </a:lnSpc>
              <a:spcAft>
                <a:spcPct val="35000"/>
              </a:spcAft>
            </a:pPr>
            <a:r>
              <a:rPr lang="es-EC" sz="1200" b="1">
                <a:solidFill>
                  <a:srgbClr val="5A5A72"/>
                </a:solidFill>
                <a:latin typeface="Century Gothic" panose="020B0502020202020204" pitchFamily="34" charset="0"/>
              </a:rPr>
              <a:t>S14. Hogares</a:t>
            </a:r>
          </a:p>
        </xdr:txBody>
      </xdr:sp>
      <xdr:sp macro="" textlink="">
        <xdr:nvSpPr>
          <xdr:cNvPr id="10" name="5 Rectángulo">
            <a:extLst>
              <a:ext uri="{FF2B5EF4-FFF2-40B4-BE49-F238E27FC236}">
                <a16:creationId xmlns:a16="http://schemas.microsoft.com/office/drawing/2014/main" xmlns="" xmlns:r="http://schemas.openxmlformats.org/officeDocument/2006/relationships" id="{524A9E46-12F1-0665-FE8F-2CB83FA9EF3D}"/>
              </a:ext>
            </a:extLst>
          </xdr:cNvPr>
          <xdr:cNvSpPr/>
        </xdr:nvSpPr>
        <xdr:spPr>
          <a:xfrm>
            <a:off x="135771" y="1554977"/>
            <a:ext cx="1599339" cy="1413094"/>
          </a:xfrm>
          <a:prstGeom prst="rect">
            <a:avLst/>
          </a:prstGeom>
          <a:ln>
            <a:solidFill>
              <a:schemeClr val="bg1">
                <a:lumMod val="65000"/>
              </a:schemeClr>
            </a:solidFill>
          </a:ln>
        </xdr:spPr>
        <xdr:style>
          <a:lnRef idx="2">
            <a:schemeClr val="accent1"/>
          </a:lnRef>
          <a:fillRef idx="1">
            <a:schemeClr val="lt1"/>
          </a:fillRef>
          <a:effectRef idx="0">
            <a:schemeClr val="accent1"/>
          </a:effectRef>
          <a:fontRef idx="minor">
            <a:schemeClr val="dk1"/>
          </a:fontRef>
        </xdr:style>
        <xdr:txBody>
          <a:bodyPr wrap="square" rtlCol="0" anchor="t"/>
          <a:lstStyle>
            <a:defPPr>
              <a:defRPr lang="es-ES_tradnl"/>
            </a:defPPr>
            <a:lvl1pPr marL="0" algn="l" defTabSz="685800" rtl="0" eaLnBrk="1" latinLnBrk="0" hangingPunct="1">
              <a:defRPr sz="1350" kern="1200">
                <a:solidFill>
                  <a:schemeClr val="dk1"/>
                </a:solidFill>
                <a:latin typeface="+mn-lt"/>
                <a:ea typeface="+mn-ea"/>
                <a:cs typeface="+mn-cs"/>
              </a:defRPr>
            </a:lvl1pPr>
            <a:lvl2pPr marL="342900" algn="l" defTabSz="685800" rtl="0" eaLnBrk="1" latinLnBrk="0" hangingPunct="1">
              <a:defRPr sz="1350" kern="1200">
                <a:solidFill>
                  <a:schemeClr val="dk1"/>
                </a:solidFill>
                <a:latin typeface="+mn-lt"/>
                <a:ea typeface="+mn-ea"/>
                <a:cs typeface="+mn-cs"/>
              </a:defRPr>
            </a:lvl2pPr>
            <a:lvl3pPr marL="685800" algn="l" defTabSz="685800" rtl="0" eaLnBrk="1" latinLnBrk="0" hangingPunct="1">
              <a:defRPr sz="1350" kern="1200">
                <a:solidFill>
                  <a:schemeClr val="dk1"/>
                </a:solidFill>
                <a:latin typeface="+mn-lt"/>
                <a:ea typeface="+mn-ea"/>
                <a:cs typeface="+mn-cs"/>
              </a:defRPr>
            </a:lvl3pPr>
            <a:lvl4pPr marL="1028700" algn="l" defTabSz="685800" rtl="0" eaLnBrk="1" latinLnBrk="0" hangingPunct="1">
              <a:defRPr sz="1350" kern="1200">
                <a:solidFill>
                  <a:schemeClr val="dk1"/>
                </a:solidFill>
                <a:latin typeface="+mn-lt"/>
                <a:ea typeface="+mn-ea"/>
                <a:cs typeface="+mn-cs"/>
              </a:defRPr>
            </a:lvl4pPr>
            <a:lvl5pPr marL="1371600" algn="l" defTabSz="685800" rtl="0" eaLnBrk="1" latinLnBrk="0" hangingPunct="1">
              <a:defRPr sz="1350" kern="1200">
                <a:solidFill>
                  <a:schemeClr val="dk1"/>
                </a:solidFill>
                <a:latin typeface="+mn-lt"/>
                <a:ea typeface="+mn-ea"/>
                <a:cs typeface="+mn-cs"/>
              </a:defRPr>
            </a:lvl5pPr>
            <a:lvl6pPr marL="1714500" algn="l" defTabSz="685800" rtl="0" eaLnBrk="1" latinLnBrk="0" hangingPunct="1">
              <a:defRPr sz="1350" kern="1200">
                <a:solidFill>
                  <a:schemeClr val="dk1"/>
                </a:solidFill>
                <a:latin typeface="+mn-lt"/>
                <a:ea typeface="+mn-ea"/>
                <a:cs typeface="+mn-cs"/>
              </a:defRPr>
            </a:lvl6pPr>
            <a:lvl7pPr marL="2057400" algn="l" defTabSz="685800" rtl="0" eaLnBrk="1" latinLnBrk="0" hangingPunct="1">
              <a:defRPr sz="1350" kern="1200">
                <a:solidFill>
                  <a:schemeClr val="dk1"/>
                </a:solidFill>
                <a:latin typeface="+mn-lt"/>
                <a:ea typeface="+mn-ea"/>
                <a:cs typeface="+mn-cs"/>
              </a:defRPr>
            </a:lvl7pPr>
            <a:lvl8pPr marL="2400300" algn="l" defTabSz="685800" rtl="0" eaLnBrk="1" latinLnBrk="0" hangingPunct="1">
              <a:defRPr sz="1350" kern="1200">
                <a:solidFill>
                  <a:schemeClr val="dk1"/>
                </a:solidFill>
                <a:latin typeface="+mn-lt"/>
                <a:ea typeface="+mn-ea"/>
                <a:cs typeface="+mn-cs"/>
              </a:defRPr>
            </a:lvl8pPr>
            <a:lvl9pPr marL="2743200" algn="l" defTabSz="685800" rtl="0" eaLnBrk="1" latinLnBrk="0" hangingPunct="1">
              <a:defRPr sz="1350" kern="1200">
                <a:solidFill>
                  <a:schemeClr val="dk1"/>
                </a:solidFill>
                <a:latin typeface="+mn-lt"/>
                <a:ea typeface="+mn-ea"/>
                <a:cs typeface="+mn-cs"/>
              </a:defRPr>
            </a:lvl9pPr>
          </a:lstStyle>
          <a:p>
            <a:pPr algn="just" fontAlgn="b"/>
            <a:endParaRPr lang="es-EC" sz="1100" b="1">
              <a:solidFill>
                <a:srgbClr val="5A5A72"/>
              </a:solidFill>
              <a:latin typeface="Century Gothic" panose="020B0502020202020204" pitchFamily="34" charset="0"/>
            </a:endParaRPr>
          </a:p>
          <a:p>
            <a:pPr algn="just" fontAlgn="b"/>
            <a:r>
              <a:rPr lang="es-EC" sz="1100" b="1">
                <a:solidFill>
                  <a:srgbClr val="5A5A72"/>
                </a:solidFill>
                <a:latin typeface="Century Gothic" panose="020B0502020202020204" pitchFamily="34" charset="0"/>
              </a:rPr>
              <a:t>Hogares productores de servicios educativos (personas naturales) :</a:t>
            </a:r>
            <a:endParaRPr lang="es-EC" sz="1100" b="0">
              <a:solidFill>
                <a:srgbClr val="5A5A72"/>
              </a:solidFill>
              <a:latin typeface="Century Gothic" panose="020B0502020202020204" pitchFamily="34" charset="0"/>
            </a:endParaRPr>
          </a:p>
          <a:p>
            <a:pPr algn="just" fontAlgn="b"/>
            <a:r>
              <a:rPr lang="es-EC" sz="1100" b="0">
                <a:solidFill>
                  <a:srgbClr val="5A5A72"/>
                </a:solidFill>
                <a:latin typeface="Century Gothic" panose="020B0502020202020204" pitchFamily="34" charset="0"/>
              </a:rPr>
              <a:t>Niveles primera infancia, primaria, secundaria, y otros tipos de enseñanza.</a:t>
            </a:r>
          </a:p>
          <a:p>
            <a:pPr algn="just" fontAlgn="b"/>
            <a:endParaRPr lang="es-EC" sz="1100" b="1">
              <a:solidFill>
                <a:srgbClr val="5A5A72"/>
              </a:solidFill>
              <a:latin typeface="Century Gothic" panose="020B0502020202020204" pitchFamily="34" charset="0"/>
            </a:endParaRPr>
          </a:p>
          <a:p>
            <a:pPr algn="just" fontAlgn="b"/>
            <a:r>
              <a:rPr lang="es-EC" sz="1100" b="1">
                <a:solidFill>
                  <a:srgbClr val="5A5A72"/>
                </a:solidFill>
                <a:latin typeface="Century Gothic" panose="020B0502020202020204" pitchFamily="34" charset="0"/>
              </a:rPr>
              <a:t>Hogares en su función de  consumidores de servicios de:</a:t>
            </a:r>
          </a:p>
          <a:p>
            <a:pPr algn="just" fontAlgn="b"/>
            <a:r>
              <a:rPr lang="es-EC" sz="1100" b="0">
                <a:solidFill>
                  <a:srgbClr val="5A5A72"/>
                </a:solidFill>
                <a:latin typeface="Century Gothic" panose="020B0502020202020204" pitchFamily="34" charset="0"/>
              </a:rPr>
              <a:t>Niveles primera infancia, primaria, secundaria, superior, otros tipos de enseñanza y productos conexos de la educación.</a:t>
            </a:r>
          </a:p>
          <a:p>
            <a:pPr algn="just" fontAlgn="b"/>
            <a:endParaRPr lang="es-EC" sz="1100" b="0">
              <a:solidFill>
                <a:srgbClr val="5A5A72"/>
              </a:solidFill>
              <a:latin typeface="Century Gothic" panose="020B0502020202020204" pitchFamily="34" charset="0"/>
            </a:endParaRPr>
          </a:p>
        </xdr:txBody>
      </xdr:sp>
    </xdr:grpSp>
    <xdr:clientData/>
  </xdr:twoCellAnchor>
  <xdr:twoCellAnchor>
    <xdr:from>
      <xdr:col>10</xdr:col>
      <xdr:colOff>98531</xdr:colOff>
      <xdr:row>7</xdr:row>
      <xdr:rowOff>25352</xdr:rowOff>
    </xdr:from>
    <xdr:to>
      <xdr:col>12</xdr:col>
      <xdr:colOff>793930</xdr:colOff>
      <xdr:row>27</xdr:row>
      <xdr:rowOff>124200</xdr:rowOff>
    </xdr:to>
    <xdr:grpSp>
      <xdr:nvGrpSpPr>
        <xdr:cNvPr id="11" name="78 Grupo">
          <a:extLst>
            <a:ext uri="{FF2B5EF4-FFF2-40B4-BE49-F238E27FC236}">
              <a16:creationId xmlns:a16="http://schemas.microsoft.com/office/drawing/2014/main" xmlns="" xmlns:r="http://schemas.openxmlformats.org/officeDocument/2006/relationships" id="{DB42694C-AF16-4D16-8F82-BF3FD2A047C5}"/>
            </a:ext>
          </a:extLst>
        </xdr:cNvPr>
        <xdr:cNvGrpSpPr/>
      </xdr:nvGrpSpPr>
      <xdr:grpSpPr>
        <a:xfrm>
          <a:off x="8448781" y="2898727"/>
          <a:ext cx="2378149" cy="4226348"/>
          <a:chOff x="4240" y="1227339"/>
          <a:chExt cx="1796656" cy="2087635"/>
        </a:xfrm>
      </xdr:grpSpPr>
      <xdr:sp macro="" textlink="">
        <xdr:nvSpPr>
          <xdr:cNvPr id="12" name="25 Proceso alternativo">
            <a:extLst>
              <a:ext uri="{FF2B5EF4-FFF2-40B4-BE49-F238E27FC236}">
                <a16:creationId xmlns:a16="http://schemas.microsoft.com/office/drawing/2014/main" xmlns="" xmlns:r="http://schemas.openxmlformats.org/officeDocument/2006/relationships" id="{2914D677-723D-0892-FC6A-D9BE563B43F2}"/>
              </a:ext>
            </a:extLst>
          </xdr:cNvPr>
          <xdr:cNvSpPr/>
        </xdr:nvSpPr>
        <xdr:spPr>
          <a:xfrm>
            <a:off x="4240" y="1227339"/>
            <a:ext cx="1792366" cy="395721"/>
          </a:xfrm>
          <a:prstGeom prst="flowChartAlternateProcess">
            <a:avLst/>
          </a:prstGeom>
          <a:solidFill>
            <a:srgbClr val="FFDDDD"/>
          </a:solidFill>
          <a:ln w="9525">
            <a:solidFill>
              <a:srgbClr val="D64265"/>
            </a:solidFill>
          </a:ln>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s-ES_tradnl"/>
            </a:defPPr>
            <a:lvl1pPr marL="0" algn="l" defTabSz="685800" rtl="0" eaLnBrk="1" latinLnBrk="0" hangingPunct="1">
              <a:defRPr sz="1350" kern="1200">
                <a:solidFill>
                  <a:schemeClr val="dk1"/>
                </a:solidFill>
                <a:latin typeface="+mn-lt"/>
                <a:ea typeface="+mn-ea"/>
                <a:cs typeface="+mn-cs"/>
              </a:defRPr>
            </a:lvl1pPr>
            <a:lvl2pPr marL="342900" algn="l" defTabSz="685800" rtl="0" eaLnBrk="1" latinLnBrk="0" hangingPunct="1">
              <a:defRPr sz="1350" kern="1200">
                <a:solidFill>
                  <a:schemeClr val="dk1"/>
                </a:solidFill>
                <a:latin typeface="+mn-lt"/>
                <a:ea typeface="+mn-ea"/>
                <a:cs typeface="+mn-cs"/>
              </a:defRPr>
            </a:lvl2pPr>
            <a:lvl3pPr marL="685800" algn="l" defTabSz="685800" rtl="0" eaLnBrk="1" latinLnBrk="0" hangingPunct="1">
              <a:defRPr sz="1350" kern="1200">
                <a:solidFill>
                  <a:schemeClr val="dk1"/>
                </a:solidFill>
                <a:latin typeface="+mn-lt"/>
                <a:ea typeface="+mn-ea"/>
                <a:cs typeface="+mn-cs"/>
              </a:defRPr>
            </a:lvl3pPr>
            <a:lvl4pPr marL="1028700" algn="l" defTabSz="685800" rtl="0" eaLnBrk="1" latinLnBrk="0" hangingPunct="1">
              <a:defRPr sz="1350" kern="1200">
                <a:solidFill>
                  <a:schemeClr val="dk1"/>
                </a:solidFill>
                <a:latin typeface="+mn-lt"/>
                <a:ea typeface="+mn-ea"/>
                <a:cs typeface="+mn-cs"/>
              </a:defRPr>
            </a:lvl4pPr>
            <a:lvl5pPr marL="1371600" algn="l" defTabSz="685800" rtl="0" eaLnBrk="1" latinLnBrk="0" hangingPunct="1">
              <a:defRPr sz="1350" kern="1200">
                <a:solidFill>
                  <a:schemeClr val="dk1"/>
                </a:solidFill>
                <a:latin typeface="+mn-lt"/>
                <a:ea typeface="+mn-ea"/>
                <a:cs typeface="+mn-cs"/>
              </a:defRPr>
            </a:lvl5pPr>
            <a:lvl6pPr marL="1714500" algn="l" defTabSz="685800" rtl="0" eaLnBrk="1" latinLnBrk="0" hangingPunct="1">
              <a:defRPr sz="1350" kern="1200">
                <a:solidFill>
                  <a:schemeClr val="dk1"/>
                </a:solidFill>
                <a:latin typeface="+mn-lt"/>
                <a:ea typeface="+mn-ea"/>
                <a:cs typeface="+mn-cs"/>
              </a:defRPr>
            </a:lvl6pPr>
            <a:lvl7pPr marL="2057400" algn="l" defTabSz="685800" rtl="0" eaLnBrk="1" latinLnBrk="0" hangingPunct="1">
              <a:defRPr sz="1350" kern="1200">
                <a:solidFill>
                  <a:schemeClr val="dk1"/>
                </a:solidFill>
                <a:latin typeface="+mn-lt"/>
                <a:ea typeface="+mn-ea"/>
                <a:cs typeface="+mn-cs"/>
              </a:defRPr>
            </a:lvl7pPr>
            <a:lvl8pPr marL="2400300" algn="l" defTabSz="685800" rtl="0" eaLnBrk="1" latinLnBrk="0" hangingPunct="1">
              <a:defRPr sz="1350" kern="1200">
                <a:solidFill>
                  <a:schemeClr val="dk1"/>
                </a:solidFill>
                <a:latin typeface="+mn-lt"/>
                <a:ea typeface="+mn-ea"/>
                <a:cs typeface="+mn-cs"/>
              </a:defRPr>
            </a:lvl8pPr>
            <a:lvl9pPr marL="2743200" algn="l" defTabSz="685800" rtl="0" eaLnBrk="1" latinLnBrk="0" hangingPunct="1">
              <a:defRPr sz="1350" kern="1200">
                <a:solidFill>
                  <a:schemeClr val="dk1"/>
                </a:solidFill>
                <a:latin typeface="+mn-lt"/>
                <a:ea typeface="+mn-ea"/>
                <a:cs typeface="+mn-cs"/>
              </a:defRPr>
            </a:lvl9pPr>
          </a:lstStyle>
          <a:p>
            <a:pPr algn="ctr" defTabSz="640720">
              <a:lnSpc>
                <a:spcPct val="90000"/>
              </a:lnSpc>
              <a:spcAft>
                <a:spcPct val="35000"/>
              </a:spcAft>
            </a:pPr>
            <a:r>
              <a:rPr lang="es-EC" sz="1200" b="1">
                <a:solidFill>
                  <a:srgbClr val="5A5A72"/>
                </a:solidFill>
                <a:latin typeface="Century Gothic" panose="020B0502020202020204" pitchFamily="34" charset="0"/>
              </a:rPr>
              <a:t>S15. Instituciones sin fines</a:t>
            </a:r>
            <a:r>
              <a:rPr lang="es-EC" sz="1200" b="1" baseline="0">
                <a:solidFill>
                  <a:srgbClr val="5A5A72"/>
                </a:solidFill>
                <a:latin typeface="Century Gothic" panose="020B0502020202020204" pitchFamily="34" charset="0"/>
              </a:rPr>
              <a:t> de lucro (</a:t>
            </a:r>
            <a:r>
              <a:rPr lang="es-EC" sz="1200" b="1">
                <a:solidFill>
                  <a:srgbClr val="5A5A72"/>
                </a:solidFill>
                <a:latin typeface="Century Gothic" panose="020B0502020202020204" pitchFamily="34" charset="0"/>
              </a:rPr>
              <a:t>ISFLSH)</a:t>
            </a:r>
          </a:p>
        </xdr:txBody>
      </xdr:sp>
      <xdr:sp macro="" textlink="">
        <xdr:nvSpPr>
          <xdr:cNvPr id="13" name="5 Rectángulo">
            <a:extLst>
              <a:ext uri="{FF2B5EF4-FFF2-40B4-BE49-F238E27FC236}">
                <a16:creationId xmlns:a16="http://schemas.microsoft.com/office/drawing/2014/main" xmlns="" xmlns:r="http://schemas.openxmlformats.org/officeDocument/2006/relationships" id="{278F611E-8F95-E855-759F-C13839E4D06B}"/>
              </a:ext>
            </a:extLst>
          </xdr:cNvPr>
          <xdr:cNvSpPr/>
        </xdr:nvSpPr>
        <xdr:spPr>
          <a:xfrm>
            <a:off x="8531" y="1732759"/>
            <a:ext cx="1792365" cy="1582215"/>
          </a:xfrm>
          <a:prstGeom prst="rect">
            <a:avLst/>
          </a:prstGeom>
          <a:ln>
            <a:solidFill>
              <a:schemeClr val="bg1">
                <a:lumMod val="65000"/>
              </a:schemeClr>
            </a:solidFill>
          </a:ln>
        </xdr:spPr>
        <xdr:style>
          <a:lnRef idx="2">
            <a:schemeClr val="accent1"/>
          </a:lnRef>
          <a:fillRef idx="1">
            <a:schemeClr val="lt1"/>
          </a:fillRef>
          <a:effectRef idx="0">
            <a:schemeClr val="accent1"/>
          </a:effectRef>
          <a:fontRef idx="minor">
            <a:schemeClr val="dk1"/>
          </a:fontRef>
        </xdr:style>
        <xdr:txBody>
          <a:bodyPr wrap="square" rtlCol="0" anchor="t"/>
          <a:lstStyle>
            <a:defPPr>
              <a:defRPr lang="es-ES_tradnl"/>
            </a:defPPr>
            <a:lvl1pPr marL="0" algn="l" defTabSz="685800" rtl="0" eaLnBrk="1" latinLnBrk="0" hangingPunct="1">
              <a:defRPr sz="1350" kern="1200">
                <a:solidFill>
                  <a:schemeClr val="dk1"/>
                </a:solidFill>
                <a:latin typeface="+mn-lt"/>
                <a:ea typeface="+mn-ea"/>
                <a:cs typeface="+mn-cs"/>
              </a:defRPr>
            </a:lvl1pPr>
            <a:lvl2pPr marL="342900" algn="l" defTabSz="685800" rtl="0" eaLnBrk="1" latinLnBrk="0" hangingPunct="1">
              <a:defRPr sz="1350" kern="1200">
                <a:solidFill>
                  <a:schemeClr val="dk1"/>
                </a:solidFill>
                <a:latin typeface="+mn-lt"/>
                <a:ea typeface="+mn-ea"/>
                <a:cs typeface="+mn-cs"/>
              </a:defRPr>
            </a:lvl2pPr>
            <a:lvl3pPr marL="685800" algn="l" defTabSz="685800" rtl="0" eaLnBrk="1" latinLnBrk="0" hangingPunct="1">
              <a:defRPr sz="1350" kern="1200">
                <a:solidFill>
                  <a:schemeClr val="dk1"/>
                </a:solidFill>
                <a:latin typeface="+mn-lt"/>
                <a:ea typeface="+mn-ea"/>
                <a:cs typeface="+mn-cs"/>
              </a:defRPr>
            </a:lvl3pPr>
            <a:lvl4pPr marL="1028700" algn="l" defTabSz="685800" rtl="0" eaLnBrk="1" latinLnBrk="0" hangingPunct="1">
              <a:defRPr sz="1350" kern="1200">
                <a:solidFill>
                  <a:schemeClr val="dk1"/>
                </a:solidFill>
                <a:latin typeface="+mn-lt"/>
                <a:ea typeface="+mn-ea"/>
                <a:cs typeface="+mn-cs"/>
              </a:defRPr>
            </a:lvl4pPr>
            <a:lvl5pPr marL="1371600" algn="l" defTabSz="685800" rtl="0" eaLnBrk="1" latinLnBrk="0" hangingPunct="1">
              <a:defRPr sz="1350" kern="1200">
                <a:solidFill>
                  <a:schemeClr val="dk1"/>
                </a:solidFill>
                <a:latin typeface="+mn-lt"/>
                <a:ea typeface="+mn-ea"/>
                <a:cs typeface="+mn-cs"/>
              </a:defRPr>
            </a:lvl5pPr>
            <a:lvl6pPr marL="1714500" algn="l" defTabSz="685800" rtl="0" eaLnBrk="1" latinLnBrk="0" hangingPunct="1">
              <a:defRPr sz="1350" kern="1200">
                <a:solidFill>
                  <a:schemeClr val="dk1"/>
                </a:solidFill>
                <a:latin typeface="+mn-lt"/>
                <a:ea typeface="+mn-ea"/>
                <a:cs typeface="+mn-cs"/>
              </a:defRPr>
            </a:lvl6pPr>
            <a:lvl7pPr marL="2057400" algn="l" defTabSz="685800" rtl="0" eaLnBrk="1" latinLnBrk="0" hangingPunct="1">
              <a:defRPr sz="1350" kern="1200">
                <a:solidFill>
                  <a:schemeClr val="dk1"/>
                </a:solidFill>
                <a:latin typeface="+mn-lt"/>
                <a:ea typeface="+mn-ea"/>
                <a:cs typeface="+mn-cs"/>
              </a:defRPr>
            </a:lvl7pPr>
            <a:lvl8pPr marL="2400300" algn="l" defTabSz="685800" rtl="0" eaLnBrk="1" latinLnBrk="0" hangingPunct="1">
              <a:defRPr sz="1350" kern="1200">
                <a:solidFill>
                  <a:schemeClr val="dk1"/>
                </a:solidFill>
                <a:latin typeface="+mn-lt"/>
                <a:ea typeface="+mn-ea"/>
                <a:cs typeface="+mn-cs"/>
              </a:defRPr>
            </a:lvl8pPr>
            <a:lvl9pPr marL="2743200" algn="l" defTabSz="685800" rtl="0" eaLnBrk="1" latinLnBrk="0" hangingPunct="1">
              <a:defRPr sz="1350" kern="1200">
                <a:solidFill>
                  <a:schemeClr val="dk1"/>
                </a:solidFill>
                <a:latin typeface="+mn-lt"/>
                <a:ea typeface="+mn-ea"/>
                <a:cs typeface="+mn-cs"/>
              </a:defRPr>
            </a:lvl9pPr>
          </a:lstStyle>
          <a:p>
            <a:pPr algn="just" fontAlgn="b"/>
            <a:endParaRPr lang="es-EC" sz="1100" b="1">
              <a:solidFill>
                <a:srgbClr val="5A5A72"/>
              </a:solidFill>
              <a:latin typeface="Century Gothic" panose="020B0502020202020204" pitchFamily="34" charset="0"/>
            </a:endParaRPr>
          </a:p>
          <a:p>
            <a:pPr algn="just" fontAlgn="b"/>
            <a:r>
              <a:rPr lang="es-EC" sz="1100" b="1">
                <a:solidFill>
                  <a:srgbClr val="5A5A72"/>
                </a:solidFill>
                <a:latin typeface="Century Gothic" panose="020B0502020202020204" pitchFamily="34" charset="0"/>
              </a:rPr>
              <a:t>Entidades privadas de  servicios característicos de enseñanza:</a:t>
            </a:r>
          </a:p>
          <a:p>
            <a:pPr algn="just" fontAlgn="b"/>
            <a:r>
              <a:rPr lang="es-EC" sz="1100">
                <a:solidFill>
                  <a:srgbClr val="5A5A72"/>
                </a:solidFill>
                <a:latin typeface="Century Gothic" panose="020B0502020202020204" pitchFamily="34" charset="0"/>
              </a:rPr>
              <a:t>Niveles primera infancia, primaria, secundaria, y otros tipos de enseñanza.</a:t>
            </a:r>
          </a:p>
          <a:p>
            <a:pPr algn="just" fontAlgn="b"/>
            <a:endParaRPr lang="es-EC" sz="1100">
              <a:solidFill>
                <a:srgbClr val="5A5A72"/>
              </a:solidFill>
              <a:latin typeface="Century Gothic" panose="020B0502020202020204" pitchFamily="34" charset="0"/>
            </a:endParaRPr>
          </a:p>
          <a:p>
            <a:pPr algn="just" fontAlgn="b"/>
            <a:endParaRPr lang="es-EC" sz="1100">
              <a:solidFill>
                <a:srgbClr val="5A5A72"/>
              </a:solidFill>
              <a:latin typeface="Century Gothic" panose="020B0502020202020204" pitchFamily="34" charset="0"/>
            </a:endParaRPr>
          </a:p>
          <a:p>
            <a:pPr algn="just" fontAlgn="b"/>
            <a:endParaRPr lang="es-EC" sz="1100">
              <a:solidFill>
                <a:srgbClr val="5A5A72"/>
              </a:solidFill>
              <a:latin typeface="Century Gothic" panose="020B0502020202020204" pitchFamily="34" charset="0"/>
            </a:endParaRPr>
          </a:p>
          <a:p>
            <a:pPr algn="just" fontAlgn="b"/>
            <a:endParaRPr lang="es-EC" sz="1100">
              <a:solidFill>
                <a:srgbClr val="5A5A72"/>
              </a:solidFill>
              <a:latin typeface="Century Gothic" panose="020B0502020202020204" pitchFamily="34" charset="0"/>
            </a:endParaRPr>
          </a:p>
          <a:p>
            <a:pPr algn="just" fontAlgn="b"/>
            <a:endParaRPr lang="es-EC" sz="1100">
              <a:solidFill>
                <a:srgbClr val="5A5A72"/>
              </a:solidFill>
              <a:latin typeface="Century Gothic" panose="020B0502020202020204" pitchFamily="34" charset="0"/>
            </a:endParaRPr>
          </a:p>
          <a:p>
            <a:pPr algn="just" fontAlgn="b"/>
            <a:endParaRPr lang="es-EC" sz="1100">
              <a:solidFill>
                <a:srgbClr val="5A5A72"/>
              </a:solidFill>
              <a:latin typeface="Century Gothic" panose="020B0502020202020204" pitchFamily="34" charset="0"/>
            </a:endParaRPr>
          </a:p>
          <a:p>
            <a:pPr algn="just" fontAlgn="b"/>
            <a:endParaRPr lang="es-EC" sz="1100">
              <a:solidFill>
                <a:srgbClr val="5A5A72"/>
              </a:solidFill>
              <a:latin typeface="Century Gothic" panose="020B0502020202020204" pitchFamily="34" charset="0"/>
            </a:endParaRPr>
          </a:p>
          <a:p>
            <a:pPr algn="ctr" fontAlgn="b"/>
            <a:endParaRPr lang="es-EC" sz="1100">
              <a:solidFill>
                <a:srgbClr val="5A5A72"/>
              </a:solidFill>
              <a:latin typeface="Century Gothic" panose="020B0502020202020204" pitchFamily="34" charset="0"/>
            </a:endParaRPr>
          </a:p>
        </xdr:txBody>
      </xdr:sp>
    </xdr:grpSp>
    <xdr:clientData/>
  </xdr:twoCellAnchor>
  <xdr:twoCellAnchor>
    <xdr:from>
      <xdr:col>2</xdr:col>
      <xdr:colOff>476663</xdr:colOff>
      <xdr:row>0</xdr:row>
      <xdr:rowOff>52616</xdr:rowOff>
    </xdr:from>
    <xdr:to>
      <xdr:col>11</xdr:col>
      <xdr:colOff>451907</xdr:colOff>
      <xdr:row>0</xdr:row>
      <xdr:rowOff>643164</xdr:rowOff>
    </xdr:to>
    <xdr:sp macro="" textlink="">
      <xdr:nvSpPr>
        <xdr:cNvPr id="15" name="CuadroTexto 14">
          <a:extLst>
            <a:ext uri="{FF2B5EF4-FFF2-40B4-BE49-F238E27FC236}">
              <a16:creationId xmlns:a16="http://schemas.microsoft.com/office/drawing/2014/main" xmlns="" xmlns:r="http://schemas.openxmlformats.org/officeDocument/2006/relationships" id="{7F9B05C1-421F-4037-B275-65337CB063FC}"/>
            </a:ext>
          </a:extLst>
        </xdr:cNvPr>
        <xdr:cNvSpPr txBox="1"/>
      </xdr:nvSpPr>
      <xdr:spPr>
        <a:xfrm>
          <a:off x="2095913" y="52616"/>
          <a:ext cx="7547619" cy="5905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600" b="1" i="0">
              <a:solidFill>
                <a:srgbClr val="505A64"/>
              </a:solidFill>
              <a:latin typeface="Century Gothic" panose="020B0502020202020204" pitchFamily="34" charset="0"/>
            </a:rPr>
            <a:t>Cuentas</a:t>
          </a:r>
          <a:r>
            <a:rPr lang="es-ES_tradnl" sz="3600" b="1" i="0" baseline="0">
              <a:solidFill>
                <a:srgbClr val="505A64"/>
              </a:solidFill>
              <a:latin typeface="Century Gothic" panose="020B0502020202020204" pitchFamily="34" charset="0"/>
            </a:rPr>
            <a:t> Satélite de Educación</a:t>
          </a:r>
          <a:endParaRPr lang="es-ES_tradnl" sz="3600" b="0" i="0">
            <a:solidFill>
              <a:srgbClr val="505A64"/>
            </a:solidFill>
            <a:latin typeface="Century Gothic" panose="020B0502020202020204" pitchFamily="34" charset="0"/>
          </a:endParaRPr>
        </a:p>
      </xdr:txBody>
    </xdr:sp>
    <xdr:clientData/>
  </xdr:twoCellAnchor>
  <xdr:twoCellAnchor>
    <xdr:from>
      <xdr:col>2</xdr:col>
      <xdr:colOff>502277</xdr:colOff>
      <xdr:row>0</xdr:row>
      <xdr:rowOff>599621</xdr:rowOff>
    </xdr:from>
    <xdr:to>
      <xdr:col>10</xdr:col>
      <xdr:colOff>611714</xdr:colOff>
      <xdr:row>0</xdr:row>
      <xdr:rowOff>1024167</xdr:rowOff>
    </xdr:to>
    <xdr:sp macro="" textlink="">
      <xdr:nvSpPr>
        <xdr:cNvPr id="16" name="CuadroTexto 15">
          <a:extLst>
            <a:ext uri="{FF2B5EF4-FFF2-40B4-BE49-F238E27FC236}">
              <a16:creationId xmlns:a16="http://schemas.microsoft.com/office/drawing/2014/main" xmlns="" xmlns:r="http://schemas.openxmlformats.org/officeDocument/2006/relationships" id="{7F573A96-85E9-4766-AA69-F7820066B58B}"/>
            </a:ext>
          </a:extLst>
        </xdr:cNvPr>
        <xdr:cNvSpPr txBox="1"/>
      </xdr:nvSpPr>
      <xdr:spPr>
        <a:xfrm>
          <a:off x="2121527" y="599621"/>
          <a:ext cx="6840437" cy="4245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rPr>
            <a:t>Instituciones que conforman</a:t>
          </a:r>
          <a:r>
            <a:rPr lang="es-ES_tradnl" sz="2000" b="0" i="0" baseline="0">
              <a:solidFill>
                <a:srgbClr val="505A64"/>
              </a:solidFill>
              <a:latin typeface="Century Gothic" panose="020B0502020202020204" pitchFamily="34" charset="0"/>
            </a:rPr>
            <a:t> las CSE</a:t>
          </a:r>
          <a:endParaRPr lang="es-ES_tradnl" sz="2000" b="0" i="0">
            <a:solidFill>
              <a:srgbClr val="505A64"/>
            </a:solidFill>
            <a:latin typeface="Century Gothic" panose="020B0502020202020204" pitchFamily="34" charset="0"/>
          </a:endParaRPr>
        </a:p>
      </xdr:txBody>
    </xdr:sp>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0</xdr:colOff>
      <xdr:row>1</xdr:row>
      <xdr:rowOff>500</xdr:rowOff>
    </xdr:to>
    <xdr:pic>
      <xdr:nvPicPr>
        <xdr:cNvPr id="6" name="Imagen 5">
          <a:extLst>
            <a:ext uri="{FF2B5EF4-FFF2-40B4-BE49-F238E27FC236}">
              <a16:creationId xmlns="" xmlns:a16="http://schemas.microsoft.com/office/drawing/2014/main" xmlns:r="http://schemas.openxmlformats.org/officeDocument/2006/relationships" id="{42451936-566D-3E45-BE68-244C47857175}"/>
            </a:ext>
          </a:extLst>
        </xdr:cNvPr>
        <xdr:cNvPicPr preferRelativeResize="0">
          <a:picLocks/>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1525250" cy="1080000"/>
        </a:xfrm>
        <a:prstGeom prst="rect">
          <a:avLst/>
        </a:prstGeom>
      </xdr:spPr>
    </xdr:pic>
    <xdr:clientData/>
  </xdr:twoCellAnchor>
  <xdr:twoCellAnchor>
    <xdr:from>
      <xdr:col>1</xdr:col>
      <xdr:colOff>1195271</xdr:colOff>
      <xdr:row>0</xdr:row>
      <xdr:rowOff>52616</xdr:rowOff>
    </xdr:from>
    <xdr:to>
      <xdr:col>2</xdr:col>
      <xdr:colOff>4085165</xdr:colOff>
      <xdr:row>0</xdr:row>
      <xdr:rowOff>643164</xdr:rowOff>
    </xdr:to>
    <xdr:sp macro="" textlink="">
      <xdr:nvSpPr>
        <xdr:cNvPr id="3" name="CuadroTexto 2">
          <a:extLst>
            <a:ext uri="{FF2B5EF4-FFF2-40B4-BE49-F238E27FC236}">
              <a16:creationId xmlns:a16="http://schemas.microsoft.com/office/drawing/2014/main" xmlns="" xmlns:r="http://schemas.openxmlformats.org/officeDocument/2006/relationships" id="{2F839217-CBEC-48DE-B9D4-756371DC0BC2}"/>
            </a:ext>
          </a:extLst>
        </xdr:cNvPr>
        <xdr:cNvSpPr txBox="1"/>
      </xdr:nvSpPr>
      <xdr:spPr>
        <a:xfrm>
          <a:off x="1973146" y="52616"/>
          <a:ext cx="7763519" cy="5905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600" b="1" i="0">
              <a:solidFill>
                <a:srgbClr val="505A64"/>
              </a:solidFill>
              <a:latin typeface="Century Gothic" panose="020B0502020202020204" pitchFamily="34" charset="0"/>
            </a:rPr>
            <a:t>Cuentas</a:t>
          </a:r>
          <a:r>
            <a:rPr lang="es-ES_tradnl" sz="3600" b="1" i="0" baseline="0">
              <a:solidFill>
                <a:srgbClr val="505A64"/>
              </a:solidFill>
              <a:latin typeface="Century Gothic" panose="020B0502020202020204" pitchFamily="34" charset="0"/>
            </a:rPr>
            <a:t> Satélite de Educación</a:t>
          </a:r>
          <a:endParaRPr lang="es-ES_tradnl" sz="3600" b="0" i="0">
            <a:solidFill>
              <a:srgbClr val="505A64"/>
            </a:solidFill>
            <a:latin typeface="Century Gothic" panose="020B0502020202020204" pitchFamily="34" charset="0"/>
          </a:endParaRPr>
        </a:p>
      </xdr:txBody>
    </xdr:sp>
    <xdr:clientData/>
  </xdr:twoCellAnchor>
  <xdr:twoCellAnchor>
    <xdr:from>
      <xdr:col>1</xdr:col>
      <xdr:colOff>1220885</xdr:colOff>
      <xdr:row>0</xdr:row>
      <xdr:rowOff>599621</xdr:rowOff>
    </xdr:from>
    <xdr:to>
      <xdr:col>2</xdr:col>
      <xdr:colOff>3373964</xdr:colOff>
      <xdr:row>0</xdr:row>
      <xdr:rowOff>1024167</xdr:rowOff>
    </xdr:to>
    <xdr:sp macro="" textlink="">
      <xdr:nvSpPr>
        <xdr:cNvPr id="4" name="CuadroTexto 3">
          <a:extLst>
            <a:ext uri="{FF2B5EF4-FFF2-40B4-BE49-F238E27FC236}">
              <a16:creationId xmlns:a16="http://schemas.microsoft.com/office/drawing/2014/main" xmlns="" xmlns:r="http://schemas.openxmlformats.org/officeDocument/2006/relationships" id="{1B197C95-7BE6-4573-B448-0EA5D0E70F21}"/>
            </a:ext>
          </a:extLst>
        </xdr:cNvPr>
        <xdr:cNvSpPr txBox="1"/>
      </xdr:nvSpPr>
      <xdr:spPr>
        <a:xfrm>
          <a:off x="1998760" y="599621"/>
          <a:ext cx="7026704" cy="4245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rPr>
            <a:t>Correspondencia con el CINE</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158750</xdr:colOff>
      <xdr:row>0</xdr:row>
      <xdr:rowOff>1044000</xdr:rowOff>
    </xdr:to>
    <xdr:pic>
      <xdr:nvPicPr>
        <xdr:cNvPr id="8" name="Imagen 7">
          <a:extLst>
            <a:ext uri="{FF2B5EF4-FFF2-40B4-BE49-F238E27FC236}">
              <a16:creationId xmlns="" xmlns:a16="http://schemas.microsoft.com/office/drawing/2014/main" xmlns:r="http://schemas.openxmlformats.org/officeDocument/2006/relationships" id="{42451936-566D-3E45-BE68-244C47857175}"/>
            </a:ext>
          </a:extLst>
        </xdr:cNvPr>
        <xdr:cNvPicPr preferRelativeResize="0">
          <a:picLocks/>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0859750" cy="1044000"/>
        </a:xfrm>
        <a:prstGeom prst="rect">
          <a:avLst/>
        </a:prstGeom>
      </xdr:spPr>
    </xdr:pic>
    <xdr:clientData/>
  </xdr:twoCellAnchor>
  <xdr:twoCellAnchor>
    <xdr:from>
      <xdr:col>2</xdr:col>
      <xdr:colOff>348189</xdr:colOff>
      <xdr:row>0</xdr:row>
      <xdr:rowOff>129735</xdr:rowOff>
    </xdr:from>
    <xdr:to>
      <xdr:col>9</xdr:col>
      <xdr:colOff>187439</xdr:colOff>
      <xdr:row>0</xdr:row>
      <xdr:rowOff>525735</xdr:rowOff>
    </xdr:to>
    <xdr:sp macro="" textlink="">
      <xdr:nvSpPr>
        <xdr:cNvPr id="3" name="CuadroTexto 4">
          <a:extLst>
            <a:ext uri="{FF2B5EF4-FFF2-40B4-BE49-F238E27FC236}">
              <a16:creationId xmlns:a16="http://schemas.microsoft.com/office/drawing/2014/main" xmlns="" xmlns:r="http://schemas.openxmlformats.org/officeDocument/2006/relationships" id="{589989A4-014F-498B-9F36-45961CCB80ED}"/>
            </a:ext>
          </a:extLst>
        </xdr:cNvPr>
        <xdr:cNvSpPr txBox="1"/>
      </xdr:nvSpPr>
      <xdr:spPr>
        <a:xfrm>
          <a:off x="4027560" y="129735"/>
          <a:ext cx="6468650" cy="39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1" i="0">
              <a:solidFill>
                <a:srgbClr val="505A64"/>
              </a:solidFill>
              <a:latin typeface="Century Gothic" panose="020B0502020202020204" pitchFamily="34" charset="0"/>
            </a:rPr>
            <a:t>Cuentas Satélite de Educación</a:t>
          </a:r>
        </a:p>
      </xdr:txBody>
    </xdr:sp>
    <xdr:clientData/>
  </xdr:twoCellAnchor>
  <xdr:twoCellAnchor>
    <xdr:from>
      <xdr:col>2</xdr:col>
      <xdr:colOff>375645</xdr:colOff>
      <xdr:row>0</xdr:row>
      <xdr:rowOff>507615</xdr:rowOff>
    </xdr:from>
    <xdr:to>
      <xdr:col>9</xdr:col>
      <xdr:colOff>195389</xdr:colOff>
      <xdr:row>0</xdr:row>
      <xdr:rowOff>867615</xdr:rowOff>
    </xdr:to>
    <xdr:sp macro="" textlink="">
      <xdr:nvSpPr>
        <xdr:cNvPr id="4" name="CuadroTexto 5">
          <a:extLst>
            <a:ext uri="{FF2B5EF4-FFF2-40B4-BE49-F238E27FC236}">
              <a16:creationId xmlns:a16="http://schemas.microsoft.com/office/drawing/2014/main" xmlns="" xmlns:r="http://schemas.openxmlformats.org/officeDocument/2006/relationships" id="{12C7AEC2-1E66-49BF-8390-2A668AADEED4}"/>
            </a:ext>
          </a:extLst>
        </xdr:cNvPr>
        <xdr:cNvSpPr txBox="1"/>
      </xdr:nvSpPr>
      <xdr:spPr>
        <a:xfrm>
          <a:off x="4055016" y="507615"/>
          <a:ext cx="644914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rPr>
            <a:t>Indicadores Económicos 2007-2024</a:t>
          </a:r>
        </a:p>
      </xdr:txBody>
    </xdr:sp>
    <xdr:clientData/>
  </xdr:twoCellAnchor>
  <xdr:twoCellAnchor>
    <xdr:from>
      <xdr:col>1</xdr:col>
      <xdr:colOff>2412125</xdr:colOff>
      <xdr:row>19</xdr:row>
      <xdr:rowOff>150625</xdr:rowOff>
    </xdr:from>
    <xdr:to>
      <xdr:col>14</xdr:col>
      <xdr:colOff>920750</xdr:colOff>
      <xdr:row>54</xdr:row>
      <xdr:rowOff>158750</xdr:rowOff>
    </xdr:to>
    <xdr:graphicFrame macro="">
      <xdr:nvGraphicFramePr>
        <xdr:cNvPr id="9" name="1 Gráfico">
          <a:extLst>
            <a:ext uri="{FF2B5EF4-FFF2-40B4-BE49-F238E27FC236}">
              <a16:creationId xmlns:a16="http://schemas.microsoft.com/office/drawing/2014/main" xmlns="" xmlns:r="http://schemas.openxmlformats.org/officeDocument/2006/relationships" id="{11635318-27E7-4B06-AB2D-88A3F29B87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142874</xdr:colOff>
      <xdr:row>0</xdr:row>
      <xdr:rowOff>1044000</xdr:rowOff>
    </xdr:to>
    <xdr:pic>
      <xdr:nvPicPr>
        <xdr:cNvPr id="11" name="Imagen 10">
          <a:extLst>
            <a:ext uri="{FF2B5EF4-FFF2-40B4-BE49-F238E27FC236}">
              <a16:creationId xmlns="" xmlns:a16="http://schemas.microsoft.com/office/drawing/2014/main" xmlns:r="http://schemas.openxmlformats.org/officeDocument/2006/relationships" id="{42451936-566D-3E45-BE68-244C47857175}"/>
            </a:ext>
          </a:extLst>
        </xdr:cNvPr>
        <xdr:cNvPicPr preferRelativeResize="0">
          <a:picLocks/>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0843874" cy="1044000"/>
        </a:xfrm>
        <a:prstGeom prst="rect">
          <a:avLst/>
        </a:prstGeom>
      </xdr:spPr>
    </xdr:pic>
    <xdr:clientData/>
  </xdr:twoCellAnchor>
  <xdr:twoCellAnchor>
    <xdr:from>
      <xdr:col>0</xdr:col>
      <xdr:colOff>171450</xdr:colOff>
      <xdr:row>27</xdr:row>
      <xdr:rowOff>0</xdr:rowOff>
    </xdr:from>
    <xdr:to>
      <xdr:col>5</xdr:col>
      <xdr:colOff>28575</xdr:colOff>
      <xdr:row>27</xdr:row>
      <xdr:rowOff>0</xdr:rowOff>
    </xdr:to>
    <xdr:graphicFrame macro="">
      <xdr:nvGraphicFramePr>
        <xdr:cNvPr id="11266" name="2 Gráfico">
          <a:extLst>
            <a:ext uri="{FF2B5EF4-FFF2-40B4-BE49-F238E27FC236}">
              <a16:creationId xmlns:a16="http://schemas.microsoft.com/office/drawing/2014/main" xmlns="" xmlns:r="http://schemas.openxmlformats.org/officeDocument/2006/relationships" id="{00000000-0008-0000-0500-0000022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348189</xdr:colOff>
      <xdr:row>0</xdr:row>
      <xdr:rowOff>129735</xdr:rowOff>
    </xdr:from>
    <xdr:to>
      <xdr:col>9</xdr:col>
      <xdr:colOff>187439</xdr:colOff>
      <xdr:row>0</xdr:row>
      <xdr:rowOff>525735</xdr:rowOff>
    </xdr:to>
    <xdr:sp macro="" textlink="">
      <xdr:nvSpPr>
        <xdr:cNvPr id="3" name="CuadroTexto 4">
          <a:extLst>
            <a:ext uri="{FF2B5EF4-FFF2-40B4-BE49-F238E27FC236}">
              <a16:creationId xmlns:a16="http://schemas.microsoft.com/office/drawing/2014/main" xmlns="" xmlns:r="http://schemas.openxmlformats.org/officeDocument/2006/relationships" id="{C16F5B0A-3EA0-4E4C-B2E4-77D5AEDC3065}"/>
            </a:ext>
          </a:extLst>
        </xdr:cNvPr>
        <xdr:cNvSpPr txBox="1"/>
      </xdr:nvSpPr>
      <xdr:spPr>
        <a:xfrm>
          <a:off x="4027560" y="129735"/>
          <a:ext cx="6468650" cy="39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1" i="0">
              <a:solidFill>
                <a:srgbClr val="505A64"/>
              </a:solidFill>
              <a:latin typeface="Century Gothic" panose="020B0502020202020204" pitchFamily="34" charset="0"/>
            </a:rPr>
            <a:t>Cuentas Satélite de Educación</a:t>
          </a:r>
        </a:p>
      </xdr:txBody>
    </xdr:sp>
    <xdr:clientData/>
  </xdr:twoCellAnchor>
  <xdr:twoCellAnchor>
    <xdr:from>
      <xdr:col>2</xdr:col>
      <xdr:colOff>375645</xdr:colOff>
      <xdr:row>0</xdr:row>
      <xdr:rowOff>507615</xdr:rowOff>
    </xdr:from>
    <xdr:to>
      <xdr:col>9</xdr:col>
      <xdr:colOff>195389</xdr:colOff>
      <xdr:row>0</xdr:row>
      <xdr:rowOff>867615</xdr:rowOff>
    </xdr:to>
    <xdr:sp macro="" textlink="">
      <xdr:nvSpPr>
        <xdr:cNvPr id="4" name="CuadroTexto 5">
          <a:extLst>
            <a:ext uri="{FF2B5EF4-FFF2-40B4-BE49-F238E27FC236}">
              <a16:creationId xmlns:a16="http://schemas.microsoft.com/office/drawing/2014/main" xmlns="" xmlns:r="http://schemas.openxmlformats.org/officeDocument/2006/relationships" id="{0F7F08E5-8D38-450D-AE1C-5645397164AC}"/>
            </a:ext>
          </a:extLst>
        </xdr:cNvPr>
        <xdr:cNvSpPr txBox="1"/>
      </xdr:nvSpPr>
      <xdr:spPr>
        <a:xfrm>
          <a:off x="4055016" y="507615"/>
          <a:ext cx="644914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rPr>
            <a:t>Indicadores Económicos 2007-2024</a:t>
          </a:r>
        </a:p>
      </xdr:txBody>
    </xdr:sp>
    <xdr:clientData/>
  </xdr:twoCellAnchor>
  <xdr:twoCellAnchor>
    <xdr:from>
      <xdr:col>1</xdr:col>
      <xdr:colOff>6375</xdr:colOff>
      <xdr:row>14</xdr:row>
      <xdr:rowOff>400000</xdr:rowOff>
    </xdr:from>
    <xdr:to>
      <xdr:col>20</xdr:col>
      <xdr:colOff>0</xdr:colOff>
      <xdr:row>41</xdr:row>
      <xdr:rowOff>127000</xdr:rowOff>
    </xdr:to>
    <xdr:graphicFrame macro="">
      <xdr:nvGraphicFramePr>
        <xdr:cNvPr id="9" name="7 Gráfico">
          <a:extLst>
            <a:ext uri="{FF2B5EF4-FFF2-40B4-BE49-F238E27FC236}">
              <a16:creationId xmlns:a16="http://schemas.microsoft.com/office/drawing/2014/main" xmlns="" xmlns:r="http://schemas.openxmlformats.org/officeDocument/2006/relationships" id="{D17AE851-8111-4AD8-985A-2C01E8E9C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158750</xdr:colOff>
      <xdr:row>0</xdr:row>
      <xdr:rowOff>1044000</xdr:rowOff>
    </xdr:to>
    <xdr:pic>
      <xdr:nvPicPr>
        <xdr:cNvPr id="11" name="Imagen 10">
          <a:extLst>
            <a:ext uri="{FF2B5EF4-FFF2-40B4-BE49-F238E27FC236}">
              <a16:creationId xmlns="" xmlns:a16="http://schemas.microsoft.com/office/drawing/2014/main" xmlns:r="http://schemas.openxmlformats.org/officeDocument/2006/relationships" id="{42451936-566D-3E45-BE68-244C47857175}"/>
            </a:ext>
          </a:extLst>
        </xdr:cNvPr>
        <xdr:cNvPicPr preferRelativeResize="0">
          <a:picLocks/>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0859750" cy="1044000"/>
        </a:xfrm>
        <a:prstGeom prst="rect">
          <a:avLst/>
        </a:prstGeom>
      </xdr:spPr>
    </xdr:pic>
    <xdr:clientData/>
  </xdr:twoCellAnchor>
  <xdr:twoCellAnchor>
    <xdr:from>
      <xdr:col>2</xdr:col>
      <xdr:colOff>348189</xdr:colOff>
      <xdr:row>0</xdr:row>
      <xdr:rowOff>129735</xdr:rowOff>
    </xdr:from>
    <xdr:to>
      <xdr:col>9</xdr:col>
      <xdr:colOff>187439</xdr:colOff>
      <xdr:row>0</xdr:row>
      <xdr:rowOff>525735</xdr:rowOff>
    </xdr:to>
    <xdr:sp macro="" textlink="">
      <xdr:nvSpPr>
        <xdr:cNvPr id="3" name="CuadroTexto 4">
          <a:extLst>
            <a:ext uri="{FF2B5EF4-FFF2-40B4-BE49-F238E27FC236}">
              <a16:creationId xmlns:a16="http://schemas.microsoft.com/office/drawing/2014/main" xmlns="" xmlns:r="http://schemas.openxmlformats.org/officeDocument/2006/relationships" id="{D9E069B8-E00B-4FEC-B538-923B9CE172DF}"/>
            </a:ext>
          </a:extLst>
        </xdr:cNvPr>
        <xdr:cNvSpPr txBox="1"/>
      </xdr:nvSpPr>
      <xdr:spPr>
        <a:xfrm>
          <a:off x="4027560" y="129735"/>
          <a:ext cx="6468650" cy="39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1" i="0">
              <a:solidFill>
                <a:srgbClr val="505A64"/>
              </a:solidFill>
              <a:latin typeface="Century Gothic" panose="020B0502020202020204" pitchFamily="34" charset="0"/>
            </a:rPr>
            <a:t>Cuentas Satélite de Educación</a:t>
          </a:r>
        </a:p>
      </xdr:txBody>
    </xdr:sp>
    <xdr:clientData/>
  </xdr:twoCellAnchor>
  <xdr:twoCellAnchor>
    <xdr:from>
      <xdr:col>2</xdr:col>
      <xdr:colOff>375645</xdr:colOff>
      <xdr:row>0</xdr:row>
      <xdr:rowOff>507615</xdr:rowOff>
    </xdr:from>
    <xdr:to>
      <xdr:col>9</xdr:col>
      <xdr:colOff>195389</xdr:colOff>
      <xdr:row>0</xdr:row>
      <xdr:rowOff>867615</xdr:rowOff>
    </xdr:to>
    <xdr:sp macro="" textlink="">
      <xdr:nvSpPr>
        <xdr:cNvPr id="4" name="CuadroTexto 5">
          <a:extLst>
            <a:ext uri="{FF2B5EF4-FFF2-40B4-BE49-F238E27FC236}">
              <a16:creationId xmlns:a16="http://schemas.microsoft.com/office/drawing/2014/main" xmlns="" xmlns:r="http://schemas.openxmlformats.org/officeDocument/2006/relationships" id="{E0D9DB55-2395-4C7E-B29D-40F07E7882F3}"/>
            </a:ext>
          </a:extLst>
        </xdr:cNvPr>
        <xdr:cNvSpPr txBox="1"/>
      </xdr:nvSpPr>
      <xdr:spPr>
        <a:xfrm>
          <a:off x="4055016" y="507615"/>
          <a:ext cx="644914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rPr>
            <a:t>Indicadores Económicos 2007-2024</a:t>
          </a:r>
        </a:p>
      </xdr:txBody>
    </xdr:sp>
    <xdr:clientData/>
  </xdr:twoCellAnchor>
  <xdr:twoCellAnchor>
    <xdr:from>
      <xdr:col>1</xdr:col>
      <xdr:colOff>0</xdr:colOff>
      <xdr:row>18</xdr:row>
      <xdr:rowOff>0</xdr:rowOff>
    </xdr:from>
    <xdr:to>
      <xdr:col>19</xdr:col>
      <xdr:colOff>946125</xdr:colOff>
      <xdr:row>44</xdr:row>
      <xdr:rowOff>139750</xdr:rowOff>
    </xdr:to>
    <xdr:graphicFrame macro="">
      <xdr:nvGraphicFramePr>
        <xdr:cNvPr id="9" name="7 Gráfico">
          <a:extLst>
            <a:ext uri="{FF2B5EF4-FFF2-40B4-BE49-F238E27FC236}">
              <a16:creationId xmlns:a16="http://schemas.microsoft.com/office/drawing/2014/main" xmlns="" xmlns:r="http://schemas.openxmlformats.org/officeDocument/2006/relationships" id="{C418E28A-3A6A-4CC3-9949-C73C3C5A03E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6375</xdr:colOff>
      <xdr:row>47</xdr:row>
      <xdr:rowOff>161875</xdr:rowOff>
    </xdr:from>
    <xdr:to>
      <xdr:col>20</xdr:col>
      <xdr:colOff>0</xdr:colOff>
      <xdr:row>74</xdr:row>
      <xdr:rowOff>127000</xdr:rowOff>
    </xdr:to>
    <xdr:graphicFrame macro="">
      <xdr:nvGraphicFramePr>
        <xdr:cNvPr id="10" name="5 Gráfico">
          <a:extLst>
            <a:ext uri="{FF2B5EF4-FFF2-40B4-BE49-F238E27FC236}">
              <a16:creationId xmlns:a16="http://schemas.microsoft.com/office/drawing/2014/main" xmlns="" xmlns:r="http://schemas.openxmlformats.org/officeDocument/2006/relationships" id="{17C41517-67DF-483B-836A-E8C6C6D1632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127000</xdr:colOff>
      <xdr:row>77</xdr:row>
      <xdr:rowOff>161875</xdr:rowOff>
    </xdr:from>
    <xdr:to>
      <xdr:col>20</xdr:col>
      <xdr:colOff>73000</xdr:colOff>
      <xdr:row>101</xdr:row>
      <xdr:rowOff>142875</xdr:rowOff>
    </xdr:to>
    <xdr:graphicFrame macro="">
      <xdr:nvGraphicFramePr>
        <xdr:cNvPr id="12" name="3 Gráfico">
          <a:extLst>
            <a:ext uri="{FF2B5EF4-FFF2-40B4-BE49-F238E27FC236}">
              <a16:creationId xmlns:a16="http://schemas.microsoft.com/office/drawing/2014/main" xmlns="" xmlns:r="http://schemas.openxmlformats.org/officeDocument/2006/relationships" id="{37CF3F89-01A2-4FD8-A25A-13F05F0886B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158750</xdr:colOff>
      <xdr:row>0</xdr:row>
      <xdr:rowOff>1044000</xdr:rowOff>
    </xdr:to>
    <xdr:pic>
      <xdr:nvPicPr>
        <xdr:cNvPr id="10" name="Imagen 9">
          <a:extLst>
            <a:ext uri="{FF2B5EF4-FFF2-40B4-BE49-F238E27FC236}">
              <a16:creationId xmlns="" xmlns:a16="http://schemas.microsoft.com/office/drawing/2014/main" xmlns:r="http://schemas.openxmlformats.org/officeDocument/2006/relationships" id="{42451936-566D-3E45-BE68-244C47857175}"/>
            </a:ext>
          </a:extLst>
        </xdr:cNvPr>
        <xdr:cNvPicPr preferRelativeResize="0">
          <a:picLocks/>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0859750" cy="1044000"/>
        </a:xfrm>
        <a:prstGeom prst="rect">
          <a:avLst/>
        </a:prstGeom>
      </xdr:spPr>
    </xdr:pic>
    <xdr:clientData/>
  </xdr:twoCellAnchor>
  <xdr:twoCellAnchor>
    <xdr:from>
      <xdr:col>2</xdr:col>
      <xdr:colOff>348189</xdr:colOff>
      <xdr:row>0</xdr:row>
      <xdr:rowOff>129735</xdr:rowOff>
    </xdr:from>
    <xdr:to>
      <xdr:col>9</xdr:col>
      <xdr:colOff>187439</xdr:colOff>
      <xdr:row>0</xdr:row>
      <xdr:rowOff>525735</xdr:rowOff>
    </xdr:to>
    <xdr:sp macro="" textlink="">
      <xdr:nvSpPr>
        <xdr:cNvPr id="3" name="CuadroTexto 4">
          <a:extLst>
            <a:ext uri="{FF2B5EF4-FFF2-40B4-BE49-F238E27FC236}">
              <a16:creationId xmlns:a16="http://schemas.microsoft.com/office/drawing/2014/main" xmlns="" xmlns:r="http://schemas.openxmlformats.org/officeDocument/2006/relationships" id="{D9D59E1E-B969-44FE-8ACD-D6114308A3FB}"/>
            </a:ext>
          </a:extLst>
        </xdr:cNvPr>
        <xdr:cNvSpPr txBox="1"/>
      </xdr:nvSpPr>
      <xdr:spPr>
        <a:xfrm>
          <a:off x="4027560" y="129735"/>
          <a:ext cx="6468650" cy="39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1" i="0">
              <a:solidFill>
                <a:srgbClr val="505A64"/>
              </a:solidFill>
              <a:latin typeface="Century Gothic" panose="020B0502020202020204" pitchFamily="34" charset="0"/>
            </a:rPr>
            <a:t>Cuentas Satélite de Educación</a:t>
          </a:r>
        </a:p>
      </xdr:txBody>
    </xdr:sp>
    <xdr:clientData/>
  </xdr:twoCellAnchor>
  <xdr:twoCellAnchor>
    <xdr:from>
      <xdr:col>2</xdr:col>
      <xdr:colOff>375645</xdr:colOff>
      <xdr:row>0</xdr:row>
      <xdr:rowOff>507615</xdr:rowOff>
    </xdr:from>
    <xdr:to>
      <xdr:col>9</xdr:col>
      <xdr:colOff>195389</xdr:colOff>
      <xdr:row>0</xdr:row>
      <xdr:rowOff>867615</xdr:rowOff>
    </xdr:to>
    <xdr:sp macro="" textlink="">
      <xdr:nvSpPr>
        <xdr:cNvPr id="4" name="CuadroTexto 5">
          <a:extLst>
            <a:ext uri="{FF2B5EF4-FFF2-40B4-BE49-F238E27FC236}">
              <a16:creationId xmlns:a16="http://schemas.microsoft.com/office/drawing/2014/main" xmlns="" xmlns:r="http://schemas.openxmlformats.org/officeDocument/2006/relationships" id="{96E23D8E-EC7A-4666-A00B-AFFC722D7439}"/>
            </a:ext>
          </a:extLst>
        </xdr:cNvPr>
        <xdr:cNvSpPr txBox="1"/>
      </xdr:nvSpPr>
      <xdr:spPr>
        <a:xfrm>
          <a:off x="4055016" y="507615"/>
          <a:ext cx="644914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rPr>
            <a:t>Indicadores Económicos 2007-2024</a:t>
          </a:r>
        </a:p>
      </xdr:txBody>
    </xdr:sp>
    <xdr:clientData/>
  </xdr:twoCellAnchor>
  <xdr:twoCellAnchor>
    <xdr:from>
      <xdr:col>1</xdr:col>
      <xdr:colOff>2443875</xdr:colOff>
      <xdr:row>22</xdr:row>
      <xdr:rowOff>190500</xdr:rowOff>
    </xdr:from>
    <xdr:to>
      <xdr:col>15</xdr:col>
      <xdr:colOff>0</xdr:colOff>
      <xdr:row>52</xdr:row>
      <xdr:rowOff>119250</xdr:rowOff>
    </xdr:to>
    <xdr:graphicFrame macro="">
      <xdr:nvGraphicFramePr>
        <xdr:cNvPr id="8" name="1 Gráfico">
          <a:extLst>
            <a:ext uri="{FF2B5EF4-FFF2-40B4-BE49-F238E27FC236}">
              <a16:creationId xmlns:a16="http://schemas.microsoft.com/office/drawing/2014/main" xmlns="" xmlns:r="http://schemas.openxmlformats.org/officeDocument/2006/relationships" id="{05775835-123C-4223-AFCD-4C645F27845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158750</xdr:colOff>
      <xdr:row>0</xdr:row>
      <xdr:rowOff>1044000</xdr:rowOff>
    </xdr:to>
    <xdr:pic>
      <xdr:nvPicPr>
        <xdr:cNvPr id="11" name="Imagen 10">
          <a:extLst>
            <a:ext uri="{FF2B5EF4-FFF2-40B4-BE49-F238E27FC236}">
              <a16:creationId xmlns="" xmlns:a16="http://schemas.microsoft.com/office/drawing/2014/main" xmlns:r="http://schemas.openxmlformats.org/officeDocument/2006/relationships" id="{42451936-566D-3E45-BE68-244C47857175}"/>
            </a:ext>
          </a:extLst>
        </xdr:cNvPr>
        <xdr:cNvPicPr preferRelativeResize="0">
          <a:picLocks/>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0859750" cy="1044000"/>
        </a:xfrm>
        <a:prstGeom prst="rect">
          <a:avLst/>
        </a:prstGeom>
      </xdr:spPr>
    </xdr:pic>
    <xdr:clientData/>
  </xdr:twoCellAnchor>
  <xdr:twoCellAnchor>
    <xdr:from>
      <xdr:col>0</xdr:col>
      <xdr:colOff>171450</xdr:colOff>
      <xdr:row>53</xdr:row>
      <xdr:rowOff>0</xdr:rowOff>
    </xdr:from>
    <xdr:to>
      <xdr:col>5</xdr:col>
      <xdr:colOff>28575</xdr:colOff>
      <xdr:row>53</xdr:row>
      <xdr:rowOff>0</xdr:rowOff>
    </xdr:to>
    <xdr:graphicFrame macro="">
      <xdr:nvGraphicFramePr>
        <xdr:cNvPr id="14338" name="2 Gráfico">
          <a:extLst>
            <a:ext uri="{FF2B5EF4-FFF2-40B4-BE49-F238E27FC236}">
              <a16:creationId xmlns:a16="http://schemas.microsoft.com/office/drawing/2014/main" xmlns="" xmlns:r="http://schemas.openxmlformats.org/officeDocument/2006/relationships" id="{00000000-0008-0000-0800-0000023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348189</xdr:colOff>
      <xdr:row>0</xdr:row>
      <xdr:rowOff>129735</xdr:rowOff>
    </xdr:from>
    <xdr:to>
      <xdr:col>9</xdr:col>
      <xdr:colOff>187439</xdr:colOff>
      <xdr:row>0</xdr:row>
      <xdr:rowOff>525735</xdr:rowOff>
    </xdr:to>
    <xdr:sp macro="" textlink="">
      <xdr:nvSpPr>
        <xdr:cNvPr id="3" name="CuadroTexto 4">
          <a:extLst>
            <a:ext uri="{FF2B5EF4-FFF2-40B4-BE49-F238E27FC236}">
              <a16:creationId xmlns:a16="http://schemas.microsoft.com/office/drawing/2014/main" xmlns="" xmlns:r="http://schemas.openxmlformats.org/officeDocument/2006/relationships" id="{D54EE137-77C7-4B66-BCF1-3A186AB99160}"/>
            </a:ext>
          </a:extLst>
        </xdr:cNvPr>
        <xdr:cNvSpPr txBox="1"/>
      </xdr:nvSpPr>
      <xdr:spPr>
        <a:xfrm>
          <a:off x="4027560" y="129735"/>
          <a:ext cx="6468650" cy="39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1" i="0">
              <a:solidFill>
                <a:srgbClr val="505A64"/>
              </a:solidFill>
              <a:latin typeface="Century Gothic" panose="020B0502020202020204" pitchFamily="34" charset="0"/>
            </a:rPr>
            <a:t>Cuentas Satélite de Educación</a:t>
          </a:r>
        </a:p>
      </xdr:txBody>
    </xdr:sp>
    <xdr:clientData/>
  </xdr:twoCellAnchor>
  <xdr:twoCellAnchor>
    <xdr:from>
      <xdr:col>2</xdr:col>
      <xdr:colOff>375645</xdr:colOff>
      <xdr:row>0</xdr:row>
      <xdr:rowOff>507615</xdr:rowOff>
    </xdr:from>
    <xdr:to>
      <xdr:col>9</xdr:col>
      <xdr:colOff>195389</xdr:colOff>
      <xdr:row>0</xdr:row>
      <xdr:rowOff>867615</xdr:rowOff>
    </xdr:to>
    <xdr:sp macro="" textlink="">
      <xdr:nvSpPr>
        <xdr:cNvPr id="4" name="CuadroTexto 5">
          <a:extLst>
            <a:ext uri="{FF2B5EF4-FFF2-40B4-BE49-F238E27FC236}">
              <a16:creationId xmlns:a16="http://schemas.microsoft.com/office/drawing/2014/main" xmlns="" xmlns:r="http://schemas.openxmlformats.org/officeDocument/2006/relationships" id="{9B0AFDC0-70FD-42F3-81E8-869659479217}"/>
            </a:ext>
          </a:extLst>
        </xdr:cNvPr>
        <xdr:cNvSpPr txBox="1"/>
      </xdr:nvSpPr>
      <xdr:spPr>
        <a:xfrm>
          <a:off x="4055016" y="507615"/>
          <a:ext cx="644914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rPr>
            <a:t>Indicadores Económicos 2007-2024</a:t>
          </a:r>
        </a:p>
      </xdr:txBody>
    </xdr:sp>
    <xdr:clientData/>
  </xdr:twoCellAnchor>
  <xdr:twoCellAnchor>
    <xdr:from>
      <xdr:col>2</xdr:col>
      <xdr:colOff>0</xdr:colOff>
      <xdr:row>19</xdr:row>
      <xdr:rowOff>190499</xdr:rowOff>
    </xdr:from>
    <xdr:to>
      <xdr:col>15</xdr:col>
      <xdr:colOff>937500</xdr:colOff>
      <xdr:row>51</xdr:row>
      <xdr:rowOff>182749</xdr:rowOff>
    </xdr:to>
    <xdr:graphicFrame macro="">
      <xdr:nvGraphicFramePr>
        <xdr:cNvPr id="9" name="1 Gráfico">
          <a:extLst>
            <a:ext uri="{FF2B5EF4-FFF2-40B4-BE49-F238E27FC236}">
              <a16:creationId xmlns:a16="http://schemas.microsoft.com/office/drawing/2014/main" xmlns="" xmlns:r="http://schemas.openxmlformats.org/officeDocument/2006/relationships" id="{0A323F3C-9E46-4F27-A5C9-F85D15676B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158750</xdr:colOff>
      <xdr:row>0</xdr:row>
      <xdr:rowOff>1044000</xdr:rowOff>
    </xdr:to>
    <xdr:pic>
      <xdr:nvPicPr>
        <xdr:cNvPr id="11" name="Imagen 10">
          <a:extLst>
            <a:ext uri="{FF2B5EF4-FFF2-40B4-BE49-F238E27FC236}">
              <a16:creationId xmlns="" xmlns:a16="http://schemas.microsoft.com/office/drawing/2014/main" xmlns:r="http://schemas.openxmlformats.org/officeDocument/2006/relationships" id="{42451936-566D-3E45-BE68-244C47857175}"/>
            </a:ext>
          </a:extLst>
        </xdr:cNvPr>
        <xdr:cNvPicPr preferRelativeResize="0">
          <a:picLocks/>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0859750" cy="1044000"/>
        </a:xfrm>
        <a:prstGeom prst="rect">
          <a:avLst/>
        </a:prstGeom>
      </xdr:spPr>
    </xdr:pic>
    <xdr:clientData/>
  </xdr:twoCellAnchor>
  <xdr:twoCellAnchor>
    <xdr:from>
      <xdr:col>0</xdr:col>
      <xdr:colOff>171450</xdr:colOff>
      <xdr:row>43</xdr:row>
      <xdr:rowOff>0</xdr:rowOff>
    </xdr:from>
    <xdr:to>
      <xdr:col>5</xdr:col>
      <xdr:colOff>28575</xdr:colOff>
      <xdr:row>43</xdr:row>
      <xdr:rowOff>0</xdr:rowOff>
    </xdr:to>
    <xdr:graphicFrame macro="">
      <xdr:nvGraphicFramePr>
        <xdr:cNvPr id="13314" name="2 Gráfico">
          <a:extLst>
            <a:ext uri="{FF2B5EF4-FFF2-40B4-BE49-F238E27FC236}">
              <a16:creationId xmlns:a16="http://schemas.microsoft.com/office/drawing/2014/main" xmlns="" xmlns:r="http://schemas.openxmlformats.org/officeDocument/2006/relationships" id="{00000000-0008-0000-0900-0000023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348189</xdr:colOff>
      <xdr:row>0</xdr:row>
      <xdr:rowOff>129735</xdr:rowOff>
    </xdr:from>
    <xdr:to>
      <xdr:col>9</xdr:col>
      <xdr:colOff>187439</xdr:colOff>
      <xdr:row>0</xdr:row>
      <xdr:rowOff>525735</xdr:rowOff>
    </xdr:to>
    <xdr:sp macro="" textlink="">
      <xdr:nvSpPr>
        <xdr:cNvPr id="3" name="CuadroTexto 4">
          <a:extLst>
            <a:ext uri="{FF2B5EF4-FFF2-40B4-BE49-F238E27FC236}">
              <a16:creationId xmlns:a16="http://schemas.microsoft.com/office/drawing/2014/main" xmlns="" xmlns:r="http://schemas.openxmlformats.org/officeDocument/2006/relationships" id="{D49DDEFF-B1E3-4A98-BF20-5E0DC8D0999B}"/>
            </a:ext>
          </a:extLst>
        </xdr:cNvPr>
        <xdr:cNvSpPr txBox="1"/>
      </xdr:nvSpPr>
      <xdr:spPr>
        <a:xfrm>
          <a:off x="4027560" y="129735"/>
          <a:ext cx="6468650" cy="39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1" i="0">
              <a:solidFill>
                <a:srgbClr val="505A64"/>
              </a:solidFill>
              <a:latin typeface="Century Gothic" panose="020B0502020202020204" pitchFamily="34" charset="0"/>
            </a:rPr>
            <a:t>Cuentas Satélite de Educación</a:t>
          </a:r>
        </a:p>
      </xdr:txBody>
    </xdr:sp>
    <xdr:clientData/>
  </xdr:twoCellAnchor>
  <xdr:twoCellAnchor>
    <xdr:from>
      <xdr:col>2</xdr:col>
      <xdr:colOff>375645</xdr:colOff>
      <xdr:row>0</xdr:row>
      <xdr:rowOff>507615</xdr:rowOff>
    </xdr:from>
    <xdr:to>
      <xdr:col>9</xdr:col>
      <xdr:colOff>195389</xdr:colOff>
      <xdr:row>0</xdr:row>
      <xdr:rowOff>867615</xdr:rowOff>
    </xdr:to>
    <xdr:sp macro="" textlink="">
      <xdr:nvSpPr>
        <xdr:cNvPr id="4" name="CuadroTexto 5">
          <a:extLst>
            <a:ext uri="{FF2B5EF4-FFF2-40B4-BE49-F238E27FC236}">
              <a16:creationId xmlns:a16="http://schemas.microsoft.com/office/drawing/2014/main" xmlns="" xmlns:r="http://schemas.openxmlformats.org/officeDocument/2006/relationships" id="{B19AC3B2-A0B1-4A8F-9CA9-772B62E82532}"/>
            </a:ext>
          </a:extLst>
        </xdr:cNvPr>
        <xdr:cNvSpPr txBox="1"/>
      </xdr:nvSpPr>
      <xdr:spPr>
        <a:xfrm>
          <a:off x="4055016" y="507615"/>
          <a:ext cx="644914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505A64"/>
              </a:solidFill>
              <a:latin typeface="Century Gothic" panose="020B0502020202020204" pitchFamily="34" charset="0"/>
            </a:rPr>
            <a:t>Indicadores Económicos 2007-2024</a:t>
          </a:r>
        </a:p>
      </xdr:txBody>
    </xdr:sp>
    <xdr:clientData/>
  </xdr:twoCellAnchor>
  <xdr:twoCellAnchor>
    <xdr:from>
      <xdr:col>1</xdr:col>
      <xdr:colOff>0</xdr:colOff>
      <xdr:row>16</xdr:row>
      <xdr:rowOff>0</xdr:rowOff>
    </xdr:from>
    <xdr:to>
      <xdr:col>19</xdr:col>
      <xdr:colOff>946125</xdr:colOff>
      <xdr:row>42</xdr:row>
      <xdr:rowOff>139750</xdr:rowOff>
    </xdr:to>
    <xdr:graphicFrame macro="">
      <xdr:nvGraphicFramePr>
        <xdr:cNvPr id="9" name="7 Gráfico">
          <a:extLst>
            <a:ext uri="{FF2B5EF4-FFF2-40B4-BE49-F238E27FC236}">
              <a16:creationId xmlns:a16="http://schemas.microsoft.com/office/drawing/2014/main" xmlns="" xmlns:r="http://schemas.openxmlformats.org/officeDocument/2006/relationships" id="{BFCAC2D3-5024-4EFD-ABEC-60972A4AED9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bin"/></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62"/>
  <sheetViews>
    <sheetView showGridLines="0" tabSelected="1" zoomScale="60" zoomScaleNormal="60" zoomScaleSheetLayoutView="100" workbookViewId="0">
      <pane ySplit="3" topLeftCell="A4" activePane="bottomLeft" state="frozen"/>
      <selection pane="bottomLeft"/>
    </sheetView>
  </sheetViews>
  <sheetFormatPr baseColWidth="10" defaultRowHeight="13.5" x14ac:dyDescent="0.25"/>
  <cols>
    <col min="1" max="1" width="10.7109375" customWidth="1"/>
    <col min="2" max="2" width="13.5703125" customWidth="1"/>
    <col min="3" max="3" width="168" customWidth="1"/>
    <col min="4" max="4" width="10.7109375" customWidth="1"/>
    <col min="5" max="8" width="11.5703125" hidden="1" customWidth="1"/>
    <col min="9" max="9" width="14.42578125" hidden="1" customWidth="1"/>
  </cols>
  <sheetData>
    <row r="1" spans="2:4" ht="85.15" customHeight="1" x14ac:dyDescent="0.25">
      <c r="C1" s="9"/>
    </row>
    <row r="2" spans="2:4" ht="18" customHeight="1" x14ac:dyDescent="0.25">
      <c r="C2" s="10"/>
    </row>
    <row r="3" spans="2:4" ht="30.75" customHeight="1" x14ac:dyDescent="0.25">
      <c r="B3" s="12" t="s">
        <v>2</v>
      </c>
      <c r="C3" s="12" t="s">
        <v>3</v>
      </c>
      <c r="D3" s="13"/>
    </row>
    <row r="4" spans="2:4" ht="27" customHeight="1" x14ac:dyDescent="0.25">
      <c r="B4" s="2">
        <v>1</v>
      </c>
      <c r="C4" s="3" t="s">
        <v>140</v>
      </c>
    </row>
    <row r="5" spans="2:4" ht="27" customHeight="1" x14ac:dyDescent="0.25">
      <c r="B5" s="4" t="s">
        <v>4</v>
      </c>
      <c r="C5" s="2" t="s">
        <v>123</v>
      </c>
    </row>
    <row r="6" spans="2:4" ht="27" customHeight="1" x14ac:dyDescent="0.25">
      <c r="B6" s="5" t="s">
        <v>11</v>
      </c>
      <c r="C6" s="1" t="s">
        <v>176</v>
      </c>
    </row>
    <row r="7" spans="2:4" ht="27" customHeight="1" x14ac:dyDescent="0.25">
      <c r="B7" s="5" t="s">
        <v>12</v>
      </c>
      <c r="C7" s="1" t="s">
        <v>177</v>
      </c>
    </row>
    <row r="8" spans="2:4" ht="27" customHeight="1" x14ac:dyDescent="0.25">
      <c r="B8" s="5" t="s">
        <v>13</v>
      </c>
      <c r="C8" s="1" t="s">
        <v>178</v>
      </c>
    </row>
    <row r="9" spans="2:4" ht="27" customHeight="1" x14ac:dyDescent="0.25">
      <c r="B9" s="5" t="s">
        <v>14</v>
      </c>
      <c r="C9" s="1" t="s">
        <v>179</v>
      </c>
    </row>
    <row r="10" spans="2:4" ht="27" customHeight="1" x14ac:dyDescent="0.25">
      <c r="B10" s="4" t="s">
        <v>5</v>
      </c>
      <c r="C10" s="2" t="s">
        <v>124</v>
      </c>
    </row>
    <row r="11" spans="2:4" ht="27" customHeight="1" x14ac:dyDescent="0.25">
      <c r="B11" s="5" t="s">
        <v>15</v>
      </c>
      <c r="C11" s="1" t="s">
        <v>180</v>
      </c>
    </row>
    <row r="12" spans="2:4" ht="27" customHeight="1" x14ac:dyDescent="0.25">
      <c r="B12" s="5" t="s">
        <v>16</v>
      </c>
      <c r="C12" s="1" t="s">
        <v>181</v>
      </c>
    </row>
    <row r="13" spans="2:4" ht="27" customHeight="1" x14ac:dyDescent="0.25">
      <c r="B13" s="5" t="s">
        <v>17</v>
      </c>
      <c r="C13" s="1" t="s">
        <v>182</v>
      </c>
    </row>
    <row r="14" spans="2:4" ht="27" customHeight="1" x14ac:dyDescent="0.25">
      <c r="B14" s="5" t="s">
        <v>18</v>
      </c>
      <c r="C14" s="1" t="s">
        <v>183</v>
      </c>
    </row>
    <row r="15" spans="2:4" ht="27" customHeight="1" x14ac:dyDescent="0.25">
      <c r="B15" s="4" t="s">
        <v>6</v>
      </c>
      <c r="C15" s="2" t="s">
        <v>125</v>
      </c>
    </row>
    <row r="16" spans="2:4" ht="27" customHeight="1" x14ac:dyDescent="0.25">
      <c r="B16" s="5" t="s">
        <v>19</v>
      </c>
      <c r="C16" s="1" t="s">
        <v>184</v>
      </c>
    </row>
    <row r="17" spans="2:3" ht="27" customHeight="1" x14ac:dyDescent="0.25">
      <c r="B17" s="5" t="s">
        <v>20</v>
      </c>
      <c r="C17" s="1" t="s">
        <v>185</v>
      </c>
    </row>
    <row r="18" spans="2:3" ht="27" customHeight="1" x14ac:dyDescent="0.25">
      <c r="B18" s="5" t="s">
        <v>21</v>
      </c>
      <c r="C18" s="1" t="s">
        <v>186</v>
      </c>
    </row>
    <row r="19" spans="2:3" ht="27" customHeight="1" x14ac:dyDescent="0.25">
      <c r="B19" s="5" t="s">
        <v>22</v>
      </c>
      <c r="C19" s="1" t="s">
        <v>187</v>
      </c>
    </row>
    <row r="20" spans="2:3" ht="27" customHeight="1" x14ac:dyDescent="0.25">
      <c r="B20" s="2">
        <v>2</v>
      </c>
      <c r="C20" s="3" t="s">
        <v>141</v>
      </c>
    </row>
    <row r="21" spans="2:3" ht="27" customHeight="1" x14ac:dyDescent="0.25">
      <c r="B21" s="4" t="s">
        <v>7</v>
      </c>
      <c r="C21" s="2" t="s">
        <v>87</v>
      </c>
    </row>
    <row r="22" spans="2:3" ht="27" customHeight="1" x14ac:dyDescent="0.25">
      <c r="B22" s="5" t="s">
        <v>26</v>
      </c>
      <c r="C22" s="1" t="s">
        <v>188</v>
      </c>
    </row>
    <row r="23" spans="2:3" ht="27" customHeight="1" x14ac:dyDescent="0.25">
      <c r="B23" s="5" t="s">
        <v>27</v>
      </c>
      <c r="C23" s="1" t="s">
        <v>189</v>
      </c>
    </row>
    <row r="24" spans="2:3" ht="27" customHeight="1" x14ac:dyDescent="0.25">
      <c r="B24" s="5" t="s">
        <v>28</v>
      </c>
      <c r="C24" s="1" t="s">
        <v>190</v>
      </c>
    </row>
    <row r="25" spans="2:3" ht="27" customHeight="1" x14ac:dyDescent="0.25">
      <c r="B25" s="5" t="s">
        <v>29</v>
      </c>
      <c r="C25" s="1" t="s">
        <v>191</v>
      </c>
    </row>
    <row r="26" spans="2:3" ht="27" customHeight="1" x14ac:dyDescent="0.25">
      <c r="B26" s="5" t="s">
        <v>30</v>
      </c>
      <c r="C26" s="1" t="s">
        <v>192</v>
      </c>
    </row>
    <row r="27" spans="2:3" ht="27" customHeight="1" x14ac:dyDescent="0.25">
      <c r="B27" s="5" t="s">
        <v>31</v>
      </c>
      <c r="C27" s="1" t="s">
        <v>193</v>
      </c>
    </row>
    <row r="28" spans="2:3" ht="27" customHeight="1" x14ac:dyDescent="0.25">
      <c r="B28" s="5" t="s">
        <v>62</v>
      </c>
      <c r="C28" s="1" t="s">
        <v>194</v>
      </c>
    </row>
    <row r="29" spans="2:3" ht="27" customHeight="1" x14ac:dyDescent="0.25">
      <c r="B29" s="5" t="s">
        <v>63</v>
      </c>
      <c r="C29" s="1" t="s">
        <v>195</v>
      </c>
    </row>
    <row r="30" spans="2:3" ht="27" customHeight="1" x14ac:dyDescent="0.25">
      <c r="B30" s="5" t="s">
        <v>64</v>
      </c>
      <c r="C30" s="1" t="s">
        <v>196</v>
      </c>
    </row>
    <row r="31" spans="2:3" ht="27" customHeight="1" x14ac:dyDescent="0.25">
      <c r="B31" s="5" t="s">
        <v>65</v>
      </c>
      <c r="C31" s="1" t="s">
        <v>197</v>
      </c>
    </row>
    <row r="32" spans="2:3" ht="27" customHeight="1" x14ac:dyDescent="0.25">
      <c r="B32" s="2">
        <v>3</v>
      </c>
      <c r="C32" s="3" t="s">
        <v>143</v>
      </c>
    </row>
    <row r="33" spans="2:4" ht="27" customHeight="1" x14ac:dyDescent="0.25">
      <c r="B33" s="6" t="s">
        <v>23</v>
      </c>
      <c r="C33" s="1" t="s">
        <v>198</v>
      </c>
    </row>
    <row r="34" spans="2:4" ht="27" customHeight="1" x14ac:dyDescent="0.25">
      <c r="B34" s="6" t="s">
        <v>24</v>
      </c>
      <c r="C34" s="1" t="s">
        <v>199</v>
      </c>
    </row>
    <row r="35" spans="2:4" ht="27" customHeight="1" x14ac:dyDescent="0.25">
      <c r="B35" s="6" t="s">
        <v>25</v>
      </c>
      <c r="C35" s="1" t="s">
        <v>200</v>
      </c>
    </row>
    <row r="36" spans="2:4" ht="27" customHeight="1" x14ac:dyDescent="0.25">
      <c r="B36" s="6" t="s">
        <v>34</v>
      </c>
      <c r="C36" s="1" t="s">
        <v>201</v>
      </c>
    </row>
    <row r="37" spans="2:4" ht="27" customHeight="1" x14ac:dyDescent="0.25">
      <c r="B37" s="6" t="s">
        <v>35</v>
      </c>
      <c r="C37" s="1" t="s">
        <v>202</v>
      </c>
    </row>
    <row r="38" spans="2:4" ht="27" customHeight="1" x14ac:dyDescent="0.25">
      <c r="B38" s="2">
        <v>4</v>
      </c>
      <c r="C38" s="3" t="s">
        <v>142</v>
      </c>
      <c r="D38" s="7"/>
    </row>
    <row r="39" spans="2:4" ht="27" customHeight="1" x14ac:dyDescent="0.25">
      <c r="B39" s="5" t="s">
        <v>8</v>
      </c>
      <c r="C39" s="1" t="s">
        <v>148</v>
      </c>
      <c r="D39" s="7"/>
    </row>
    <row r="40" spans="2:4" ht="27" customHeight="1" x14ac:dyDescent="0.25">
      <c r="B40" s="5" t="s">
        <v>9</v>
      </c>
      <c r="C40" s="1" t="s">
        <v>126</v>
      </c>
      <c r="D40" s="7"/>
    </row>
    <row r="41" spans="2:4" ht="27" customHeight="1" x14ac:dyDescent="0.25">
      <c r="B41" s="5" t="s">
        <v>10</v>
      </c>
      <c r="C41" s="1" t="s">
        <v>130</v>
      </c>
      <c r="D41" s="7"/>
    </row>
    <row r="42" spans="2:4" ht="12" customHeight="1" x14ac:dyDescent="0.25"/>
    <row r="43" spans="2:4" ht="16.5" customHeight="1" x14ac:dyDescent="0.25">
      <c r="B43" s="11" t="s">
        <v>172</v>
      </c>
      <c r="C43" s="8" t="s">
        <v>203</v>
      </c>
    </row>
    <row r="44" spans="2:4" ht="16.5" customHeight="1" x14ac:dyDescent="0.25">
      <c r="C44" s="8" t="s">
        <v>98</v>
      </c>
    </row>
    <row r="45" spans="2:4" x14ac:dyDescent="0.25">
      <c r="C45" s="8" t="s">
        <v>171</v>
      </c>
    </row>
    <row r="46" spans="2:4" ht="31.5" customHeight="1" x14ac:dyDescent="0.25">
      <c r="C46" s="8" t="s">
        <v>283</v>
      </c>
      <c r="D46" s="7"/>
    </row>
    <row r="47" spans="2:4" ht="15" customHeight="1" x14ac:dyDescent="0.25">
      <c r="C47" s="8" t="s">
        <v>284</v>
      </c>
      <c r="D47" s="7"/>
    </row>
    <row r="48" spans="2:4" ht="15" customHeight="1" x14ac:dyDescent="0.25">
      <c r="D48" s="7"/>
    </row>
    <row r="49" spans="4:4" ht="27" customHeight="1" x14ac:dyDescent="0.25">
      <c r="D49" s="7"/>
    </row>
    <row r="50" spans="4:4" ht="27" customHeight="1" x14ac:dyDescent="0.25">
      <c r="D50" s="7"/>
    </row>
    <row r="51" spans="4:4" ht="27" customHeight="1" x14ac:dyDescent="0.25"/>
    <row r="52" spans="4:4" ht="27" customHeight="1" x14ac:dyDescent="0.25"/>
    <row r="53" spans="4:4" ht="27" customHeight="1" x14ac:dyDescent="0.25"/>
    <row r="54" spans="4:4" ht="27" customHeight="1" x14ac:dyDescent="0.25"/>
    <row r="55" spans="4:4" ht="27" customHeight="1" x14ac:dyDescent="0.25"/>
    <row r="56" spans="4:4" ht="27" customHeight="1" x14ac:dyDescent="0.25"/>
    <row r="57" spans="4:4" ht="27" customHeight="1" x14ac:dyDescent="0.25"/>
    <row r="58" spans="4:4" ht="27" customHeight="1" x14ac:dyDescent="0.25"/>
    <row r="59" spans="4:4" ht="27" customHeight="1" x14ac:dyDescent="0.25"/>
    <row r="61" spans="4:4" ht="24.4" customHeight="1" x14ac:dyDescent="0.25"/>
    <row r="62" spans="4:4" ht="13.15" customHeight="1" x14ac:dyDescent="0.25"/>
  </sheetData>
  <conditionalFormatting sqref="C1:C2 B3 B33:C37 C49:C1048576">
    <cfRule type="containsText" dxfId="24" priority="128" operator="containsText" text="isflsh">
      <formula>NOT(ISERROR(SEARCH("isflsh",B1)))</formula>
    </cfRule>
  </conditionalFormatting>
  <conditionalFormatting sqref="C4:C32">
    <cfRule type="containsText" dxfId="23" priority="1" operator="containsText" text="isflsh">
      <formula>NOT(ISERROR(SEARCH("isflsh",C4)))</formula>
    </cfRule>
  </conditionalFormatting>
  <conditionalFormatting sqref="C38:C42">
    <cfRule type="containsText" dxfId="22" priority="4" operator="containsText" text="isflsh">
      <formula>NOT(ISERROR(SEARCH("isflsh",C38)))</formula>
    </cfRule>
  </conditionalFormatting>
  <hyperlinks>
    <hyperlink ref="C7" location="'1.1.2_PROD-CARACT'!A1" display="Producción según industrias características de la enseñanza 2007-2022"/>
    <hyperlink ref="C9" location="'1.1.4_PROD-MyNM'!A1" display="Producción de las industrias características de la enseñanza según sectores público y privado 2007-2022"/>
    <hyperlink ref="C23" location="'2.1.2_GCFHE-GCFHT'!A1" display="Gasto de consumo final de los hogares en enseñanza y gasto de consumo final total de los hogares 2007-2022"/>
    <hyperlink ref="C24" location="'2.1.3_GCFGGE-GCFGGT'!A1" display="Gasto de consumo final del gobierno general en enseñanza y gasto de consumo final total del gobierno general 2007-2022"/>
    <hyperlink ref="C31" location="'2.1.10_CFEHE-GCFHE'!A1" display="Consumo final efectivo de los hogares en enseñanza y gasto de consumo final de los hogares en enseñanza 2007-2022"/>
    <hyperlink ref="C25" location="'2.1.4_GT-TipoG'!A1" display="Gasto de consumo final total en enseñanza según sectores público y privado 2007-2022"/>
    <hyperlink ref="C26" location="'2.1.5_G PUB PIB'!A1" display="Gasto de consumo final público en enseñanza y Producto Interno Bruto (PIB) 2007-2022"/>
    <hyperlink ref="C27" location="'2.1.6_G PRIV PIB'!A1" display="Gasto de consumo final privado en enseñanza y Producto Interno Bruto (PIB) 2007-2022"/>
    <hyperlink ref="C28" location="'2.1.7_GCFT SEG PRODUCT'!A1" display="Gasto de consumo final total en enseñanza según productos característicos y conexos 2007-2022"/>
    <hyperlink ref="C29" location="'2.1.8_GCFT GOB SEG PRODUCT'!A1" display="Gasto de consumo final total del gobierno general según productos característicos de la enseñanza 2007-2022"/>
    <hyperlink ref="C30" location="'2.1.9_GCFT HOG SEG PRODUCT'!A1" display="Gasto de consumo final total de los hogares según productos característicos y conexos de la enseñanza 2007-2022"/>
    <hyperlink ref="C33" location="'3.1.1_PROD_A POR SECTOR'!A1" display="Producción y número de alumnos según sector público y privado 2007-2021"/>
    <hyperlink ref="C35" location="'3.1.3_PROD_A PRIMARIA'!A1" display="Producción y número de alumnos según sector público y privado en enseñanza primaria 2007-2021"/>
    <hyperlink ref="C36" location="'3.1.4_PROD_A SECUNDARIA'!A1" display="Producción y número de alumnos según sector público y privado en enseñanza secundaria 2007-2021"/>
    <hyperlink ref="C37" location="'3.1.5_PROD_A SUPERIOR'!A1" display="Producción y número de alumnos según sector público y privado en enseñanza superior 2007-2021"/>
    <hyperlink ref="C6" location="'1.1.1_PROD-PIB'!A1" display="Producción de las industrias características y conexas de la enseñanza respecto al Producto Interno Bruto (PIB) 2007-2022"/>
    <hyperlink ref="C8" location="'1.1.3_PROD-CONEX'!A1" display="Producción según industrias conexas de la enseñanza 2007-2022"/>
    <hyperlink ref="C11" location="'1.2.1_CI-PIB'!A1" display="Consumo intermedio de las industrias características y conexas de la enseñanza respecto al Producto Interno Bruto (PIB) 2007-2022"/>
    <hyperlink ref="C12" location="'1.2.2_CI-CARACT'!A1" display="Consumo intermedio según industrias características de la enseñanza 2007-2022"/>
    <hyperlink ref="C13" location="'1.2.3_CI-CONEX'!A1" display="Consumo intermedio según industrias conexas de la enseñanza 2007-2022"/>
    <hyperlink ref="C14" location="'1.2.4_CI-MyNM'!A1" display="Consumo intermedio de las industrias características de la enseñanza según sectores público y privado 2007-2022"/>
    <hyperlink ref="C16" location="'1.3.1_VAB-PIB'!A1" display="Valor agregado bruto (VAB) de las industrias características y conexas de la enseñanza respecto al Producto Interno Bruto (PIB) 2007-2022"/>
    <hyperlink ref="C17" location="'1.3.2_VAB-CARACT'!A1" display="Valor agregado bruto (VAB) según industrias características de la enseñanza 2007-2022"/>
    <hyperlink ref="C18" location="'1.3.3_VAB-CONEX'!A1" display="Valor agregado bruto (VAB) según industrias conexas de la enseñanza 2007-2022"/>
    <hyperlink ref="C19" location="'1.3.4_VAB-MyNM'!A1" display="Valor agregado bruto (VAB) de las industrias características de la enseñanza según sectores público y privado 2007-2022"/>
    <hyperlink ref="C22" location="'2.1.1_GCF-PIB'!A1" display="Gasto de consumo final total en enseñanza respecto al Producto Interno Bruto (PIB) 2007-2022"/>
    <hyperlink ref="C39" location="'4.1_NIVELES EDUCATIVOS'!A1" display="Correspondencia de los niveles educativos de las Cuentas Satélite de Educación y SNE"/>
    <hyperlink ref="C40" location="'4.2_INSTITUCIONES CSE'!A1" display="Instituciones que conforman las Cuentas Satélite de Educación"/>
    <hyperlink ref="C41" location="'4.3_CINE'!A1" display="Correspondencia de los niveles educativos de las Cuentas Satélite de Educación y el clasificador CINE"/>
    <hyperlink ref="C34" location="'3.1.2_PROD_A PRIM INF'!A1" display="Producción y número de alumnos según sector público y privado en enseñanza de primera infancia 2007-2021"/>
  </hyperlinks>
  <pageMargins left="0.7" right="0.7" top="0.75" bottom="0.75" header="0.3" footer="0.3"/>
  <pageSetup paperSize="9" scale="65" orientation="landscape"/>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104"/>
  <sheetViews>
    <sheetView showGridLines="0" showZeros="0" zoomScale="60" zoomScaleNormal="60" zoomScaleSheetLayoutView="100" workbookViewId="0">
      <pane ySplit="2" topLeftCell="A3" activePane="bottomLeft" state="frozen"/>
      <selection pane="bottomLeft"/>
    </sheetView>
  </sheetViews>
  <sheetFormatPr baseColWidth="10" defaultRowHeight="13.5" x14ac:dyDescent="0.25"/>
  <cols>
    <col min="1" max="1" width="2.7109375" customWidth="1"/>
    <col min="2" max="2" width="50.7109375" customWidth="1"/>
    <col min="3" max="20" width="14.28515625" customWidth="1"/>
    <col min="21" max="21" width="2.7109375" customWidth="1"/>
    <col min="22" max="251" width="11.42578125" customWidth="1"/>
    <col min="252" max="252" width="2.7109375" customWidth="1"/>
    <col min="253" max="253" width="5.5703125" customWidth="1"/>
    <col min="254" max="254" width="14.5703125" customWidth="1"/>
    <col min="255" max="255" width="11.85546875" customWidth="1"/>
    <col min="256" max="258" width="15.7109375" customWidth="1"/>
  </cols>
  <sheetData>
    <row r="1" spans="2:20" ht="85.15" customHeight="1" x14ac:dyDescent="0.25"/>
    <row r="2" spans="2:20" ht="17.25" customHeight="1" x14ac:dyDescent="0.25">
      <c r="B2" s="14" t="s">
        <v>0</v>
      </c>
      <c r="C2" s="15"/>
      <c r="D2" s="15"/>
      <c r="E2" s="15"/>
      <c r="F2" s="15"/>
      <c r="G2" s="15"/>
      <c r="H2" s="15"/>
      <c r="I2" s="15"/>
      <c r="J2" s="15"/>
      <c r="K2" s="15"/>
      <c r="L2" s="15"/>
      <c r="M2" s="15"/>
      <c r="S2" s="16" t="s">
        <v>138</v>
      </c>
      <c r="T2" s="16" t="s">
        <v>137</v>
      </c>
    </row>
    <row r="3" spans="2:20" ht="18" customHeight="1" x14ac:dyDescent="0.25">
      <c r="B3" s="17"/>
      <c r="C3" s="18"/>
      <c r="D3" s="18"/>
      <c r="E3" s="18"/>
      <c r="F3" s="18"/>
      <c r="G3" s="18"/>
      <c r="H3" s="18"/>
      <c r="I3" s="18"/>
      <c r="J3" s="18"/>
      <c r="K3" s="18"/>
      <c r="L3" s="18"/>
      <c r="M3" s="18"/>
      <c r="S3" s="20"/>
      <c r="T3" s="20"/>
    </row>
    <row r="4" spans="2:20" ht="18" customHeight="1" x14ac:dyDescent="0.25">
      <c r="B4" s="304" t="s">
        <v>42</v>
      </c>
      <c r="C4" s="304"/>
      <c r="D4" s="304"/>
      <c r="E4" s="304"/>
      <c r="F4" s="304"/>
      <c r="G4" s="304"/>
      <c r="H4" s="304"/>
      <c r="I4" s="304"/>
      <c r="J4" s="304"/>
      <c r="K4" s="304"/>
      <c r="L4" s="304"/>
      <c r="M4" s="304"/>
      <c r="N4" s="304"/>
      <c r="O4" s="304"/>
      <c r="P4" s="304"/>
      <c r="Q4" s="304"/>
      <c r="R4" s="304"/>
      <c r="S4" s="304"/>
      <c r="T4" s="304"/>
    </row>
    <row r="5" spans="2:20" ht="34.9" customHeight="1" x14ac:dyDescent="0.25">
      <c r="B5" s="299" t="s">
        <v>214</v>
      </c>
      <c r="C5" s="299"/>
      <c r="D5" s="299"/>
      <c r="E5" s="299"/>
      <c r="F5" s="299"/>
      <c r="G5" s="299"/>
      <c r="H5" s="299"/>
      <c r="I5" s="299"/>
      <c r="J5" s="299"/>
      <c r="K5" s="299"/>
      <c r="L5" s="299"/>
      <c r="M5" s="299"/>
      <c r="N5" s="299"/>
      <c r="O5" s="299"/>
      <c r="P5" s="299"/>
      <c r="Q5" s="299"/>
      <c r="R5" s="299"/>
      <c r="S5" s="299"/>
      <c r="T5" s="299"/>
    </row>
    <row r="6" spans="2:20" ht="18" customHeight="1" x14ac:dyDescent="0.25">
      <c r="C6" s="21"/>
      <c r="D6" s="21"/>
      <c r="E6" s="21"/>
      <c r="F6" s="21"/>
      <c r="G6" s="21"/>
      <c r="H6" s="21"/>
      <c r="I6" s="21"/>
      <c r="J6" s="21"/>
      <c r="K6" s="21"/>
      <c r="L6" s="21"/>
      <c r="M6" s="21"/>
      <c r="N6" s="21"/>
      <c r="O6" s="21"/>
      <c r="P6" s="21"/>
      <c r="Q6" s="20"/>
      <c r="R6" s="20"/>
    </row>
    <row r="7" spans="2:20" ht="33" customHeight="1" x14ac:dyDescent="0.25">
      <c r="B7" s="300" t="s">
        <v>58</v>
      </c>
      <c r="C7" s="300"/>
      <c r="D7" s="300"/>
      <c r="E7" s="300"/>
      <c r="F7" s="300"/>
      <c r="G7" s="300"/>
      <c r="H7" s="300"/>
      <c r="I7" s="300"/>
      <c r="J7" s="300"/>
      <c r="K7" s="300"/>
      <c r="L7" s="300"/>
      <c r="M7" s="300"/>
      <c r="N7" s="300"/>
      <c r="O7" s="300"/>
      <c r="P7" s="300"/>
      <c r="Q7" s="300"/>
      <c r="R7" s="300"/>
      <c r="S7" s="300"/>
      <c r="T7" s="300"/>
    </row>
    <row r="8" spans="2:20" ht="33" customHeight="1" x14ac:dyDescent="0.25">
      <c r="B8" s="24" t="s">
        <v>1</v>
      </c>
      <c r="C8" s="24">
        <v>2007</v>
      </c>
      <c r="D8" s="24">
        <v>2008</v>
      </c>
      <c r="E8" s="24">
        <v>2009</v>
      </c>
      <c r="F8" s="24">
        <v>2010</v>
      </c>
      <c r="G8" s="24">
        <v>2011</v>
      </c>
      <c r="H8" s="24">
        <v>2012</v>
      </c>
      <c r="I8" s="24">
        <v>2013</v>
      </c>
      <c r="J8" s="24">
        <v>2014</v>
      </c>
      <c r="K8" s="24">
        <v>2015</v>
      </c>
      <c r="L8" s="24">
        <v>2016</v>
      </c>
      <c r="M8" s="24">
        <v>2017</v>
      </c>
      <c r="N8" s="24">
        <v>2018</v>
      </c>
      <c r="O8" s="24">
        <v>2019</v>
      </c>
      <c r="P8" s="24">
        <v>2020</v>
      </c>
      <c r="Q8" s="24">
        <v>2021</v>
      </c>
      <c r="R8" s="24">
        <v>2022</v>
      </c>
      <c r="S8" s="24">
        <v>2023</v>
      </c>
      <c r="T8" s="24">
        <v>2024</v>
      </c>
    </row>
    <row r="9" spans="2:20" ht="33" customHeight="1" x14ac:dyDescent="0.25">
      <c r="B9" s="108" t="s">
        <v>286</v>
      </c>
      <c r="C9" s="109">
        <v>2682952</v>
      </c>
      <c r="D9" s="109">
        <v>3216657</v>
      </c>
      <c r="E9" s="109">
        <v>3502464</v>
      </c>
      <c r="F9" s="109">
        <v>3843448</v>
      </c>
      <c r="G9" s="109">
        <v>4385168</v>
      </c>
      <c r="H9" s="109">
        <v>4694685</v>
      </c>
      <c r="I9" s="109">
        <v>5306343</v>
      </c>
      <c r="J9" s="109">
        <v>5262414</v>
      </c>
      <c r="K9" s="109">
        <v>5244379</v>
      </c>
      <c r="L9" s="109">
        <v>5423090</v>
      </c>
      <c r="M9" s="109">
        <v>5858360</v>
      </c>
      <c r="N9" s="109">
        <v>5988623</v>
      </c>
      <c r="O9" s="109">
        <v>6272442</v>
      </c>
      <c r="P9" s="109">
        <v>5742209</v>
      </c>
      <c r="Q9" s="109">
        <v>5610940</v>
      </c>
      <c r="R9" s="109">
        <v>5741596</v>
      </c>
      <c r="S9" s="109">
        <v>6195217</v>
      </c>
      <c r="T9" s="109">
        <v>6218368</v>
      </c>
    </row>
    <row r="10" spans="2:20" ht="33" customHeight="1" x14ac:dyDescent="0.25">
      <c r="B10" s="108" t="s">
        <v>287</v>
      </c>
      <c r="C10" s="109">
        <v>303948</v>
      </c>
      <c r="D10" s="109">
        <v>337006</v>
      </c>
      <c r="E10" s="109">
        <v>450091</v>
      </c>
      <c r="F10" s="109">
        <v>445794</v>
      </c>
      <c r="G10" s="109">
        <v>471589</v>
      </c>
      <c r="H10" s="109">
        <v>512263</v>
      </c>
      <c r="I10" s="109">
        <v>512521</v>
      </c>
      <c r="J10" s="109">
        <v>658055</v>
      </c>
      <c r="K10" s="109">
        <v>718304</v>
      </c>
      <c r="L10" s="109">
        <v>680903</v>
      </c>
      <c r="M10" s="109">
        <v>784270</v>
      </c>
      <c r="N10" s="109">
        <v>661860</v>
      </c>
      <c r="O10" s="109">
        <v>699832</v>
      </c>
      <c r="P10" s="109">
        <v>476282</v>
      </c>
      <c r="Q10" s="109">
        <v>573828</v>
      </c>
      <c r="R10" s="109">
        <v>559220</v>
      </c>
      <c r="S10" s="109">
        <v>581079</v>
      </c>
      <c r="T10" s="109">
        <v>588106</v>
      </c>
    </row>
    <row r="11" spans="2:20" ht="33" customHeight="1" x14ac:dyDescent="0.25">
      <c r="B11" s="121" t="s">
        <v>310</v>
      </c>
      <c r="C11" s="78">
        <v>2986900</v>
      </c>
      <c r="D11" s="78">
        <v>3553663</v>
      </c>
      <c r="E11" s="78">
        <v>3952555</v>
      </c>
      <c r="F11" s="78">
        <v>4289242</v>
      </c>
      <c r="G11" s="78">
        <v>4856757</v>
      </c>
      <c r="H11" s="78">
        <v>5206948</v>
      </c>
      <c r="I11" s="78">
        <v>5818864</v>
      </c>
      <c r="J11" s="78">
        <v>5920469</v>
      </c>
      <c r="K11" s="78">
        <v>5962683</v>
      </c>
      <c r="L11" s="78">
        <v>6103993</v>
      </c>
      <c r="M11" s="78">
        <v>6642630</v>
      </c>
      <c r="N11" s="78">
        <v>6650483</v>
      </c>
      <c r="O11" s="78">
        <v>6972274</v>
      </c>
      <c r="P11" s="78">
        <v>6218491</v>
      </c>
      <c r="Q11" s="78">
        <v>6184768</v>
      </c>
      <c r="R11" s="78">
        <v>6300816</v>
      </c>
      <c r="S11" s="78">
        <v>6776296</v>
      </c>
      <c r="T11" s="78">
        <v>6806474</v>
      </c>
    </row>
    <row r="12" spans="2:20" ht="33" customHeight="1" x14ac:dyDescent="0.25">
      <c r="B12" s="108" t="s">
        <v>289</v>
      </c>
      <c r="C12" s="109">
        <v>49848726.264110103</v>
      </c>
      <c r="D12" s="109">
        <v>61139437.082446702</v>
      </c>
      <c r="E12" s="109">
        <v>60094976.937057696</v>
      </c>
      <c r="F12" s="109">
        <v>68151329.246774003</v>
      </c>
      <c r="G12" s="109">
        <v>78986647.839196697</v>
      </c>
      <c r="H12" s="109">
        <v>87735047.7407123</v>
      </c>
      <c r="I12" s="109">
        <v>96570334.734164804</v>
      </c>
      <c r="J12" s="109">
        <v>102717793.36090501</v>
      </c>
      <c r="K12" s="109">
        <v>97209557.101837903</v>
      </c>
      <c r="L12" s="109">
        <v>97671432.666643396</v>
      </c>
      <c r="M12" s="109">
        <v>104467485.714113</v>
      </c>
      <c r="N12" s="109">
        <v>107478961</v>
      </c>
      <c r="O12" s="109">
        <v>107595830.000003</v>
      </c>
      <c r="P12" s="109">
        <v>95865473.000000298</v>
      </c>
      <c r="Q12" s="109">
        <v>107179074.00000601</v>
      </c>
      <c r="R12" s="109">
        <v>116133120.999997</v>
      </c>
      <c r="S12" s="109">
        <v>121147056.999993</v>
      </c>
      <c r="T12" s="109">
        <v>124676074.670084</v>
      </c>
    </row>
    <row r="13" spans="2:20" ht="33" customHeight="1" x14ac:dyDescent="0.25">
      <c r="B13" s="121" t="s">
        <v>311</v>
      </c>
      <c r="C13" s="177">
        <v>5.99192842796967E-2</v>
      </c>
      <c r="D13" s="177">
        <v>5.8123907735818298E-2</v>
      </c>
      <c r="E13" s="177">
        <v>6.5771803259693895E-2</v>
      </c>
      <c r="F13" s="177">
        <v>6.2937026282624306E-2</v>
      </c>
      <c r="G13" s="177">
        <v>6.1488329139977302E-2</v>
      </c>
      <c r="H13" s="177">
        <v>5.9348551509179698E-2</v>
      </c>
      <c r="I13" s="177">
        <v>6.0255191369253801E-2</v>
      </c>
      <c r="J13" s="177">
        <v>5.7638202752254501E-2</v>
      </c>
      <c r="K13" s="177">
        <v>6.1338444261745E-2</v>
      </c>
      <c r="L13" s="177">
        <v>6.2495172163934402E-2</v>
      </c>
      <c r="M13" s="177">
        <v>6.3585621445683804E-2</v>
      </c>
      <c r="N13" s="177">
        <v>6.1877068201282602E-2</v>
      </c>
      <c r="O13" s="177">
        <v>6.4800596826102203E-2</v>
      </c>
      <c r="P13" s="177">
        <v>6.4866847316342693E-2</v>
      </c>
      <c r="Q13" s="177">
        <v>5.7704995659877301E-2</v>
      </c>
      <c r="R13" s="177">
        <v>5.4255116419373098E-2</v>
      </c>
      <c r="S13" s="177">
        <v>5.5934466488941403E-2</v>
      </c>
      <c r="T13" s="177">
        <v>5.4593265131350703E-2</v>
      </c>
    </row>
    <row r="14" spans="2:20" ht="33" customHeight="1" x14ac:dyDescent="0.25">
      <c r="B14" s="178"/>
      <c r="C14" s="179"/>
      <c r="D14" s="179"/>
      <c r="E14" s="179"/>
      <c r="F14" s="179"/>
      <c r="G14" s="179"/>
      <c r="H14" s="179"/>
      <c r="I14" s="179"/>
      <c r="J14" s="179"/>
      <c r="K14" s="179"/>
      <c r="L14" s="179"/>
      <c r="M14" s="179"/>
      <c r="N14" s="179"/>
      <c r="O14" s="179"/>
      <c r="P14" s="179"/>
    </row>
    <row r="15" spans="2:20" ht="14.25" customHeight="1" x14ac:dyDescent="0.3">
      <c r="B15" s="34"/>
      <c r="D15" s="36"/>
      <c r="E15" s="36"/>
      <c r="F15" s="36"/>
      <c r="G15" s="36"/>
      <c r="H15" s="36"/>
      <c r="I15" s="36"/>
    </row>
    <row r="16" spans="2:20" ht="16.5" customHeight="1" x14ac:dyDescent="0.3">
      <c r="C16" s="37"/>
      <c r="D16" s="37"/>
      <c r="E16" s="37"/>
      <c r="F16" s="37"/>
      <c r="G16" s="37"/>
      <c r="H16" s="37"/>
      <c r="I16" s="37"/>
    </row>
    <row r="17" spans="2:20" ht="33" customHeight="1" x14ac:dyDescent="0.25">
      <c r="B17" s="299" t="s">
        <v>278</v>
      </c>
      <c r="C17" s="299"/>
      <c r="D17" s="299"/>
      <c r="E17" s="299"/>
      <c r="F17" s="299"/>
      <c r="G17" s="299"/>
      <c r="H17" s="299"/>
      <c r="I17" s="299"/>
      <c r="J17" s="299"/>
      <c r="K17" s="299"/>
      <c r="L17" s="299"/>
      <c r="M17" s="299"/>
      <c r="N17" s="299"/>
      <c r="O17" s="299"/>
      <c r="P17" s="299"/>
      <c r="Q17" s="299"/>
      <c r="R17" s="299"/>
      <c r="S17" s="299"/>
      <c r="T17" s="299"/>
    </row>
    <row r="18" spans="2:20" ht="16.5" customHeight="1" x14ac:dyDescent="0.3">
      <c r="F18" s="137"/>
    </row>
    <row r="19" spans="2:20" ht="16.5" customHeight="1" x14ac:dyDescent="0.3">
      <c r="F19" s="137"/>
    </row>
    <row r="20" spans="2:20" ht="16.5" customHeight="1" x14ac:dyDescent="0.3">
      <c r="F20" s="137"/>
    </row>
    <row r="21" spans="2:20" ht="16.5" customHeight="1" x14ac:dyDescent="0.3">
      <c r="F21" s="137"/>
    </row>
    <row r="22" spans="2:20" ht="16.5" customHeight="1" x14ac:dyDescent="0.3">
      <c r="F22" s="137"/>
    </row>
    <row r="23" spans="2:20" ht="16.5" customHeight="1" x14ac:dyDescent="0.3">
      <c r="F23" s="137"/>
    </row>
    <row r="24" spans="2:20" ht="16.5" customHeight="1" x14ac:dyDescent="0.3">
      <c r="F24" s="137"/>
    </row>
    <row r="25" spans="2:20" ht="16.5" customHeight="1" x14ac:dyDescent="0.3">
      <c r="F25" s="137"/>
    </row>
    <row r="26" spans="2:20" ht="16.5" customHeight="1" x14ac:dyDescent="0.3">
      <c r="F26" s="137"/>
    </row>
    <row r="27" spans="2:20" ht="16.5" customHeight="1" x14ac:dyDescent="0.3">
      <c r="F27" s="137"/>
    </row>
    <row r="28" spans="2:20" ht="16.5" customHeight="1" x14ac:dyDescent="0.3">
      <c r="F28" s="137"/>
    </row>
    <row r="29" spans="2:20" ht="16.5" customHeight="1" x14ac:dyDescent="0.3">
      <c r="F29" s="137"/>
    </row>
    <row r="30" spans="2:20" ht="16.5" customHeight="1" x14ac:dyDescent="0.3">
      <c r="F30" s="137"/>
    </row>
    <row r="31" spans="2:20" ht="16.5" customHeight="1" x14ac:dyDescent="0.3">
      <c r="F31" s="137"/>
    </row>
    <row r="32" spans="2:20" ht="16.5" customHeight="1" x14ac:dyDescent="0.3">
      <c r="F32" s="137"/>
    </row>
    <row r="33" spans="2:20" ht="16.5" customHeight="1" x14ac:dyDescent="0.3">
      <c r="F33" s="137"/>
    </row>
    <row r="34" spans="2:20" ht="16.5" customHeight="1" x14ac:dyDescent="0.3">
      <c r="F34" s="137"/>
    </row>
    <row r="35" spans="2:20" ht="16.5" customHeight="1" x14ac:dyDescent="0.3">
      <c r="F35" s="137"/>
    </row>
    <row r="36" spans="2:20" ht="16.5" customHeight="1" x14ac:dyDescent="0.3">
      <c r="F36" s="137"/>
    </row>
    <row r="37" spans="2:20" ht="16.5" customHeight="1" x14ac:dyDescent="0.3">
      <c r="F37" s="137"/>
    </row>
    <row r="38" spans="2:20" ht="16.5" customHeight="1" x14ac:dyDescent="0.3">
      <c r="F38" s="137"/>
    </row>
    <row r="39" spans="2:20" ht="16.5" customHeight="1" x14ac:dyDescent="0.3">
      <c r="F39" s="137"/>
    </row>
    <row r="40" spans="2:20" ht="16.5" customHeight="1" x14ac:dyDescent="0.3">
      <c r="F40" s="137"/>
    </row>
    <row r="41" spans="2:20" ht="16.5" customHeight="1" x14ac:dyDescent="0.3">
      <c r="F41" s="137"/>
    </row>
    <row r="42" spans="2:20" ht="16.5" customHeight="1" x14ac:dyDescent="0.3">
      <c r="F42" s="137"/>
    </row>
    <row r="43" spans="2:20" ht="33" customHeight="1" x14ac:dyDescent="0.25">
      <c r="B43" s="299" t="s">
        <v>277</v>
      </c>
      <c r="C43" s="299"/>
      <c r="D43" s="299"/>
      <c r="E43" s="299"/>
      <c r="F43" s="299"/>
      <c r="G43" s="299"/>
      <c r="H43" s="299"/>
      <c r="I43" s="299"/>
      <c r="J43" s="299"/>
      <c r="K43" s="299"/>
      <c r="L43" s="299"/>
      <c r="M43" s="299"/>
      <c r="N43" s="299"/>
      <c r="O43" s="299"/>
      <c r="P43" s="299"/>
      <c r="Q43" s="299"/>
      <c r="R43" s="299"/>
      <c r="S43" s="299"/>
      <c r="T43" s="299"/>
    </row>
    <row r="44" spans="2:20" x14ac:dyDescent="0.25">
      <c r="B44" s="122"/>
      <c r="C44" s="180">
        <v>0</v>
      </c>
      <c r="D44" s="180">
        <v>0</v>
      </c>
      <c r="E44" s="180">
        <v>0</v>
      </c>
      <c r="F44" s="39"/>
    </row>
    <row r="45" spans="2:20" x14ac:dyDescent="0.25">
      <c r="B45" s="46"/>
      <c r="C45" s="48">
        <f t="shared" ref="C45:T45" si="0">+C8</f>
        <v>2007</v>
      </c>
      <c r="D45" s="48">
        <f t="shared" si="0"/>
        <v>2008</v>
      </c>
      <c r="E45" s="48">
        <f t="shared" si="0"/>
        <v>2009</v>
      </c>
      <c r="F45" s="48">
        <f t="shared" si="0"/>
        <v>2010</v>
      </c>
      <c r="G45" s="48">
        <f t="shared" si="0"/>
        <v>2011</v>
      </c>
      <c r="H45" s="48">
        <f t="shared" si="0"/>
        <v>2012</v>
      </c>
      <c r="I45" s="48">
        <f t="shared" si="0"/>
        <v>2013</v>
      </c>
      <c r="J45" s="48">
        <f t="shared" si="0"/>
        <v>2014</v>
      </c>
      <c r="K45" s="48">
        <f t="shared" si="0"/>
        <v>2015</v>
      </c>
      <c r="L45" s="48">
        <f t="shared" si="0"/>
        <v>2016</v>
      </c>
      <c r="M45" s="48">
        <f t="shared" si="0"/>
        <v>2017</v>
      </c>
      <c r="N45" s="48">
        <f t="shared" si="0"/>
        <v>2018</v>
      </c>
      <c r="O45" s="48">
        <f t="shared" si="0"/>
        <v>2019</v>
      </c>
      <c r="P45" s="48">
        <f t="shared" si="0"/>
        <v>2020</v>
      </c>
      <c r="Q45" s="48">
        <f t="shared" si="0"/>
        <v>2021</v>
      </c>
      <c r="R45" s="48">
        <f t="shared" si="0"/>
        <v>2022</v>
      </c>
      <c r="S45" s="48">
        <f t="shared" si="0"/>
        <v>2023</v>
      </c>
      <c r="T45" s="48">
        <f t="shared" si="0"/>
        <v>2024</v>
      </c>
    </row>
    <row r="46" spans="2:20" x14ac:dyDescent="0.25">
      <c r="B46" s="49" t="e">
        <f>+#REF!</f>
        <v>#REF!</v>
      </c>
      <c r="C46" s="50">
        <f t="shared" ref="C46:T46" si="1">C9/C12</f>
        <v>5.3821876727302889E-2</v>
      </c>
      <c r="D46" s="50">
        <f t="shared" si="1"/>
        <v>5.2611819040177442E-2</v>
      </c>
      <c r="E46" s="50">
        <f t="shared" si="1"/>
        <v>5.8282142343916904E-2</v>
      </c>
      <c r="F46" s="50">
        <f t="shared" si="1"/>
        <v>5.6395789230801137E-2</v>
      </c>
      <c r="G46" s="50">
        <f t="shared" si="1"/>
        <v>5.5517839026761232E-2</v>
      </c>
      <c r="H46" s="50">
        <f t="shared" si="1"/>
        <v>5.3509801623114556E-2</v>
      </c>
      <c r="I46" s="50">
        <f t="shared" si="1"/>
        <v>5.4947961137414528E-2</v>
      </c>
      <c r="J46" s="50">
        <f t="shared" si="1"/>
        <v>5.1231766452674847E-2</v>
      </c>
      <c r="K46" s="50">
        <f t="shared" si="1"/>
        <v>5.3949211953572891E-2</v>
      </c>
      <c r="L46" s="50">
        <f t="shared" si="1"/>
        <v>5.5523809285251587E-2</v>
      </c>
      <c r="M46" s="50">
        <f t="shared" si="1"/>
        <v>5.6078309532901556E-2</v>
      </c>
      <c r="N46" s="50">
        <f t="shared" si="1"/>
        <v>5.5719025791475599E-2</v>
      </c>
      <c r="O46" s="50">
        <f t="shared" si="1"/>
        <v>5.8296329885645433E-2</v>
      </c>
      <c r="P46" s="50">
        <f t="shared" si="1"/>
        <v>5.9898614384346509E-2</v>
      </c>
      <c r="Q46" s="50">
        <f t="shared" si="1"/>
        <v>5.2351077412739033E-2</v>
      </c>
      <c r="R46" s="50">
        <f t="shared" si="1"/>
        <v>4.9439780405110684E-2</v>
      </c>
      <c r="S46" s="50">
        <f t="shared" si="1"/>
        <v>5.1137990087537645E-2</v>
      </c>
      <c r="T46" s="50">
        <f t="shared" si="1"/>
        <v>4.9876193298954548E-2</v>
      </c>
    </row>
    <row r="47" spans="2:20" x14ac:dyDescent="0.25">
      <c r="B47" s="49" t="e">
        <f>+#REF!</f>
        <v>#REF!</v>
      </c>
      <c r="C47" s="50">
        <f t="shared" ref="C47:T47" si="2">C10/C12</f>
        <v>6.097407552393878E-3</v>
      </c>
      <c r="D47" s="50">
        <f t="shared" si="2"/>
        <v>5.5120886956408592E-3</v>
      </c>
      <c r="E47" s="50">
        <f t="shared" si="2"/>
        <v>7.489660915776979E-3</v>
      </c>
      <c r="F47" s="50">
        <f t="shared" si="2"/>
        <v>6.5412370518231969E-3</v>
      </c>
      <c r="G47" s="50">
        <f t="shared" si="2"/>
        <v>5.9704901132160279E-3</v>
      </c>
      <c r="H47" s="50">
        <f t="shared" si="2"/>
        <v>5.8387498860650996E-3</v>
      </c>
      <c r="I47" s="50">
        <f t="shared" si="2"/>
        <v>5.3072302318392973E-3</v>
      </c>
      <c r="J47" s="50">
        <f t="shared" si="2"/>
        <v>6.4064362995794218E-3</v>
      </c>
      <c r="K47" s="50">
        <f t="shared" si="2"/>
        <v>7.3892323081720876E-3</v>
      </c>
      <c r="L47" s="50">
        <f t="shared" si="2"/>
        <v>6.9713628786827551E-3</v>
      </c>
      <c r="M47" s="50">
        <f t="shared" si="2"/>
        <v>7.5073119127825371E-3</v>
      </c>
      <c r="N47" s="50">
        <f t="shared" si="2"/>
        <v>6.1580424098070692E-3</v>
      </c>
      <c r="O47" s="50">
        <f t="shared" si="2"/>
        <v>6.5042669404565259E-3</v>
      </c>
      <c r="P47" s="50">
        <f t="shared" si="2"/>
        <v>4.9682329319962627E-3</v>
      </c>
      <c r="Q47" s="50">
        <f t="shared" si="2"/>
        <v>5.3539182471381295E-3</v>
      </c>
      <c r="R47" s="50">
        <f t="shared" si="2"/>
        <v>4.8153360142625841E-3</v>
      </c>
      <c r="S47" s="50">
        <f t="shared" si="2"/>
        <v>4.7964764014039032E-3</v>
      </c>
      <c r="T47" s="50">
        <f t="shared" si="2"/>
        <v>4.7170718323963721E-3</v>
      </c>
    </row>
    <row r="48" spans="2:20" x14ac:dyDescent="0.25">
      <c r="B48" s="49" t="str">
        <f>+B13</f>
        <v>VAB/PIB</v>
      </c>
      <c r="C48" s="50">
        <f>SUM(C46:C47)</f>
        <v>5.9919284279696769E-2</v>
      </c>
      <c r="D48" s="50">
        <f t="shared" ref="D48:T48" si="3">SUM(D46:D47)</f>
        <v>5.8123907735818298E-2</v>
      </c>
      <c r="E48" s="50">
        <f t="shared" si="3"/>
        <v>6.5771803259693881E-2</v>
      </c>
      <c r="F48" s="50">
        <f t="shared" si="3"/>
        <v>6.2937026282624334E-2</v>
      </c>
      <c r="G48" s="50">
        <f t="shared" si="3"/>
        <v>6.148832913997726E-2</v>
      </c>
      <c r="H48" s="50">
        <f t="shared" si="3"/>
        <v>5.9348551509179656E-2</v>
      </c>
      <c r="I48" s="50">
        <f t="shared" si="3"/>
        <v>6.0255191369253822E-2</v>
      </c>
      <c r="J48" s="50">
        <f t="shared" si="3"/>
        <v>5.7638202752254272E-2</v>
      </c>
      <c r="K48" s="50">
        <f t="shared" si="3"/>
        <v>6.1338444261744979E-2</v>
      </c>
      <c r="L48" s="50">
        <f t="shared" si="3"/>
        <v>6.249517216393434E-2</v>
      </c>
      <c r="M48" s="50">
        <f t="shared" si="3"/>
        <v>6.3585621445684096E-2</v>
      </c>
      <c r="N48" s="50">
        <f t="shared" si="3"/>
        <v>6.1877068201282664E-2</v>
      </c>
      <c r="O48" s="50">
        <f t="shared" si="3"/>
        <v>6.4800596826101953E-2</v>
      </c>
      <c r="P48" s="50">
        <f t="shared" si="3"/>
        <v>6.4866847316342777E-2</v>
      </c>
      <c r="Q48" s="50">
        <f t="shared" si="3"/>
        <v>5.7704995659877162E-2</v>
      </c>
      <c r="R48" s="50">
        <f t="shared" si="3"/>
        <v>5.4255116419373264E-2</v>
      </c>
      <c r="S48" s="50">
        <f t="shared" si="3"/>
        <v>5.5934466488941549E-2</v>
      </c>
      <c r="T48" s="50">
        <f t="shared" si="3"/>
        <v>5.4593265131350918E-2</v>
      </c>
    </row>
    <row r="49" spans="2:10" x14ac:dyDescent="0.25">
      <c r="B49" s="46"/>
      <c r="C49" s="46"/>
      <c r="D49" s="46"/>
      <c r="E49" s="46"/>
      <c r="F49" s="46"/>
      <c r="G49" s="46"/>
      <c r="H49" s="46"/>
      <c r="I49" s="46"/>
      <c r="J49" s="46"/>
    </row>
    <row r="74" spans="2:21" ht="33" customHeight="1" x14ac:dyDescent="0.25">
      <c r="B74" s="299" t="s">
        <v>279</v>
      </c>
      <c r="C74" s="299"/>
      <c r="D74" s="299"/>
      <c r="E74" s="299"/>
      <c r="F74" s="299"/>
      <c r="G74" s="299"/>
      <c r="H74" s="299"/>
      <c r="I74" s="299"/>
      <c r="J74" s="299"/>
      <c r="K74" s="299"/>
      <c r="L74" s="299"/>
      <c r="M74" s="299"/>
      <c r="N74" s="299"/>
      <c r="O74" s="299"/>
      <c r="P74" s="299"/>
      <c r="Q74" s="299"/>
      <c r="R74" s="299"/>
      <c r="S74" s="299"/>
      <c r="T74" s="299"/>
    </row>
    <row r="75" spans="2:21" ht="16.5" customHeight="1" x14ac:dyDescent="0.3">
      <c r="B75" s="129"/>
      <c r="C75" s="129"/>
      <c r="D75" s="129"/>
      <c r="E75" s="129"/>
      <c r="F75" s="129"/>
      <c r="G75" s="129"/>
      <c r="H75" s="129"/>
      <c r="I75" s="129"/>
      <c r="J75" s="129"/>
      <c r="K75" s="129"/>
      <c r="L75" s="115"/>
      <c r="M75" s="115"/>
      <c r="N75" s="115"/>
      <c r="O75" s="115"/>
      <c r="P75" s="115"/>
      <c r="Q75" s="115"/>
      <c r="R75" s="115"/>
      <c r="S75" s="115"/>
      <c r="T75" s="115"/>
      <c r="U75" s="115"/>
    </row>
    <row r="76" spans="2:21" ht="16.5" customHeight="1" x14ac:dyDescent="0.3">
      <c r="B76" s="53"/>
      <c r="C76" s="181">
        <f t="shared" ref="C76:T76" si="4">+C8</f>
        <v>2007</v>
      </c>
      <c r="D76" s="181">
        <f t="shared" si="4"/>
        <v>2008</v>
      </c>
      <c r="E76" s="181">
        <f t="shared" si="4"/>
        <v>2009</v>
      </c>
      <c r="F76" s="181">
        <f t="shared" si="4"/>
        <v>2010</v>
      </c>
      <c r="G76" s="181">
        <f t="shared" si="4"/>
        <v>2011</v>
      </c>
      <c r="H76" s="181">
        <f t="shared" si="4"/>
        <v>2012</v>
      </c>
      <c r="I76" s="181">
        <f t="shared" si="4"/>
        <v>2013</v>
      </c>
      <c r="J76" s="181">
        <f t="shared" si="4"/>
        <v>2014</v>
      </c>
      <c r="K76" s="181">
        <f t="shared" si="4"/>
        <v>2015</v>
      </c>
      <c r="L76" s="181">
        <f t="shared" si="4"/>
        <v>2016</v>
      </c>
      <c r="M76" s="181">
        <f t="shared" si="4"/>
        <v>2017</v>
      </c>
      <c r="N76" s="181">
        <f t="shared" si="4"/>
        <v>2018</v>
      </c>
      <c r="O76" s="181">
        <f t="shared" si="4"/>
        <v>2019</v>
      </c>
      <c r="P76" s="181">
        <f t="shared" si="4"/>
        <v>2020</v>
      </c>
      <c r="Q76" s="181">
        <f t="shared" si="4"/>
        <v>2021</v>
      </c>
      <c r="R76" s="181">
        <f t="shared" si="4"/>
        <v>2022</v>
      </c>
      <c r="S76" s="181">
        <f t="shared" si="4"/>
        <v>2023</v>
      </c>
      <c r="T76" s="181">
        <f t="shared" si="4"/>
        <v>2024</v>
      </c>
      <c r="U76" s="115"/>
    </row>
    <row r="77" spans="2:21" ht="16.5" customHeight="1" x14ac:dyDescent="0.3">
      <c r="B77" s="182" t="e">
        <f>+#REF!</f>
        <v>#REF!</v>
      </c>
      <c r="C77" s="133">
        <f t="shared" ref="C77:T77" si="5">C9/C11</f>
        <v>0.89823964645619203</v>
      </c>
      <c r="D77" s="133">
        <f t="shared" si="5"/>
        <v>0.90516658445102982</v>
      </c>
      <c r="E77" s="133">
        <f t="shared" si="5"/>
        <v>0.88612656876374907</v>
      </c>
      <c r="F77" s="133">
        <f t="shared" si="5"/>
        <v>0.89606695075726672</v>
      </c>
      <c r="G77" s="133">
        <f t="shared" si="5"/>
        <v>0.90290043335501446</v>
      </c>
      <c r="H77" s="133">
        <f t="shared" si="5"/>
        <v>0.90161933631755109</v>
      </c>
      <c r="I77" s="133">
        <f t="shared" si="5"/>
        <v>0.91192078041349656</v>
      </c>
      <c r="J77" s="133">
        <f t="shared" si="5"/>
        <v>0.88885086637561994</v>
      </c>
      <c r="K77" s="133">
        <f t="shared" si="5"/>
        <v>0.87953342480222407</v>
      </c>
      <c r="L77" s="133">
        <f t="shared" si="5"/>
        <v>0.88844957718660555</v>
      </c>
      <c r="M77" s="133">
        <f t="shared" si="5"/>
        <v>0.88193381236046564</v>
      </c>
      <c r="N77" s="133">
        <f t="shared" si="5"/>
        <v>0.90047940878880528</v>
      </c>
      <c r="O77" s="133">
        <f t="shared" si="5"/>
        <v>0.89962643464671643</v>
      </c>
      <c r="P77" s="133">
        <f t="shared" si="5"/>
        <v>0.92340874980763021</v>
      </c>
      <c r="Q77" s="133">
        <f t="shared" si="5"/>
        <v>0.90721915518900631</v>
      </c>
      <c r="R77" s="133">
        <f t="shared" si="5"/>
        <v>0.91124641633718551</v>
      </c>
      <c r="S77" s="133">
        <f t="shared" si="5"/>
        <v>0.91424828549402215</v>
      </c>
      <c r="T77" s="133">
        <f t="shared" si="5"/>
        <v>0.91359608513894275</v>
      </c>
      <c r="U77" s="115"/>
    </row>
    <row r="78" spans="2:21" ht="16.5" customHeight="1" x14ac:dyDescent="0.3">
      <c r="B78" s="182" t="e">
        <f>+#REF!</f>
        <v>#REF!</v>
      </c>
      <c r="C78" s="133">
        <f t="shared" ref="C78:T78" si="6">C10/C11</f>
        <v>0.10176035354380795</v>
      </c>
      <c r="D78" s="133">
        <f t="shared" si="6"/>
        <v>9.4833415548970179E-2</v>
      </c>
      <c r="E78" s="133">
        <f t="shared" si="6"/>
        <v>0.11387343123625099</v>
      </c>
      <c r="F78" s="133">
        <f t="shared" si="6"/>
        <v>0.10393304924273333</v>
      </c>
      <c r="G78" s="133">
        <f t="shared" si="6"/>
        <v>9.7099566644985535E-2</v>
      </c>
      <c r="H78" s="133">
        <f t="shared" si="6"/>
        <v>9.838066368244891E-2</v>
      </c>
      <c r="I78" s="133">
        <f t="shared" si="6"/>
        <v>8.8079219586503485E-2</v>
      </c>
      <c r="J78" s="133">
        <f t="shared" si="6"/>
        <v>0.1111491336243801</v>
      </c>
      <c r="K78" s="133">
        <f t="shared" si="6"/>
        <v>0.1204665751977759</v>
      </c>
      <c r="L78" s="133">
        <f t="shared" si="6"/>
        <v>0.11155042281339445</v>
      </c>
      <c r="M78" s="133">
        <f t="shared" si="6"/>
        <v>0.11806618763953435</v>
      </c>
      <c r="N78" s="133">
        <f t="shared" si="6"/>
        <v>9.9520591211194734E-2</v>
      </c>
      <c r="O78" s="133">
        <f t="shared" si="6"/>
        <v>0.10037356535328359</v>
      </c>
      <c r="P78" s="133">
        <f t="shared" si="6"/>
        <v>7.6591250192369814E-2</v>
      </c>
      <c r="Q78" s="133">
        <f t="shared" si="6"/>
        <v>9.2780844810993718E-2</v>
      </c>
      <c r="R78" s="133">
        <f t="shared" si="6"/>
        <v>8.8753583662814467E-2</v>
      </c>
      <c r="S78" s="133">
        <f t="shared" si="6"/>
        <v>8.5751714505977891E-2</v>
      </c>
      <c r="T78" s="133">
        <f t="shared" si="6"/>
        <v>8.6403914861057279E-2</v>
      </c>
      <c r="U78" s="115"/>
    </row>
    <row r="79" spans="2:21" ht="16.5" customHeight="1" x14ac:dyDescent="0.3">
      <c r="B79" s="129"/>
      <c r="C79" s="134">
        <f>+C77+C78</f>
        <v>1</v>
      </c>
      <c r="D79" s="134">
        <f t="shared" ref="D79:T79" si="7">+D77+D78</f>
        <v>1</v>
      </c>
      <c r="E79" s="134">
        <f t="shared" si="7"/>
        <v>1</v>
      </c>
      <c r="F79" s="134">
        <f t="shared" si="7"/>
        <v>1</v>
      </c>
      <c r="G79" s="134">
        <f t="shared" si="7"/>
        <v>1</v>
      </c>
      <c r="H79" s="134">
        <f t="shared" si="7"/>
        <v>1</v>
      </c>
      <c r="I79" s="134">
        <f t="shared" si="7"/>
        <v>1</v>
      </c>
      <c r="J79" s="134">
        <f t="shared" si="7"/>
        <v>1</v>
      </c>
      <c r="K79" s="134">
        <f t="shared" si="7"/>
        <v>1</v>
      </c>
      <c r="L79" s="134">
        <f t="shared" si="7"/>
        <v>1</v>
      </c>
      <c r="M79" s="134">
        <f t="shared" si="7"/>
        <v>1</v>
      </c>
      <c r="N79" s="134">
        <f t="shared" si="7"/>
        <v>1</v>
      </c>
      <c r="O79" s="134">
        <f t="shared" si="7"/>
        <v>1</v>
      </c>
      <c r="P79" s="134">
        <f t="shared" si="7"/>
        <v>1</v>
      </c>
      <c r="Q79" s="134">
        <f t="shared" si="7"/>
        <v>1</v>
      </c>
      <c r="R79" s="134">
        <f t="shared" si="7"/>
        <v>1</v>
      </c>
      <c r="S79" s="134">
        <f t="shared" si="7"/>
        <v>1</v>
      </c>
      <c r="T79" s="134">
        <f t="shared" si="7"/>
        <v>1</v>
      </c>
      <c r="U79" s="115"/>
    </row>
    <row r="80" spans="2:21" ht="16.5" customHeight="1" x14ac:dyDescent="0.3">
      <c r="B80" s="115"/>
      <c r="C80" s="115"/>
      <c r="D80" s="115"/>
      <c r="E80" s="115"/>
      <c r="F80" s="115"/>
      <c r="G80" s="115"/>
      <c r="H80" s="115"/>
      <c r="I80" s="115"/>
      <c r="J80" s="115"/>
      <c r="K80" s="115"/>
      <c r="L80" s="115"/>
      <c r="M80" s="115"/>
      <c r="N80" s="115"/>
      <c r="O80" s="115"/>
      <c r="P80" s="115"/>
      <c r="Q80" s="115"/>
      <c r="R80" s="115"/>
      <c r="S80" s="115"/>
      <c r="T80" s="115"/>
      <c r="U80" s="115"/>
    </row>
    <row r="81" spans="2:21" ht="16.5" customHeight="1" x14ac:dyDescent="0.3">
      <c r="B81" s="115"/>
      <c r="C81" s="115"/>
      <c r="D81" s="115"/>
      <c r="E81" s="115"/>
      <c r="F81" s="115"/>
      <c r="G81" s="115"/>
      <c r="H81" s="115"/>
      <c r="I81" s="115"/>
      <c r="J81" s="115"/>
      <c r="K81" s="115"/>
      <c r="L81" s="115"/>
      <c r="M81" s="115"/>
      <c r="N81" s="115"/>
      <c r="O81" s="115"/>
      <c r="P81" s="115"/>
      <c r="Q81" s="115"/>
      <c r="R81" s="115"/>
      <c r="S81" s="115"/>
      <c r="T81" s="115"/>
      <c r="U81" s="115"/>
    </row>
    <row r="82" spans="2:21" ht="16.5" customHeight="1" x14ac:dyDescent="0.3">
      <c r="B82" s="115"/>
      <c r="C82" s="115"/>
      <c r="D82" s="115"/>
      <c r="E82" s="115"/>
      <c r="F82" s="115"/>
      <c r="G82" s="115"/>
      <c r="H82" s="115"/>
      <c r="I82" s="115"/>
      <c r="J82" s="115"/>
      <c r="K82" s="115"/>
      <c r="L82" s="115"/>
      <c r="M82" s="115"/>
      <c r="N82" s="115"/>
      <c r="O82" s="115"/>
      <c r="P82" s="115"/>
      <c r="Q82" s="115"/>
      <c r="R82" s="115"/>
      <c r="S82" s="115"/>
      <c r="T82" s="115"/>
      <c r="U82" s="115"/>
    </row>
    <row r="83" spans="2:21" ht="16.5" customHeight="1" x14ac:dyDescent="0.3">
      <c r="B83" s="115"/>
      <c r="C83" s="115"/>
      <c r="D83" s="115"/>
      <c r="E83" s="115"/>
      <c r="F83" s="115"/>
      <c r="G83" s="115"/>
      <c r="H83" s="115"/>
      <c r="I83" s="115"/>
      <c r="J83" s="115"/>
      <c r="K83" s="115"/>
      <c r="L83" s="115"/>
      <c r="M83" s="115"/>
      <c r="N83" s="115"/>
      <c r="O83" s="115"/>
      <c r="P83" s="115"/>
      <c r="Q83" s="115"/>
      <c r="R83" s="115"/>
      <c r="S83" s="115"/>
      <c r="T83" s="115"/>
      <c r="U83" s="115"/>
    </row>
    <row r="84" spans="2:21" ht="16.5" customHeight="1" x14ac:dyDescent="0.3">
      <c r="B84" s="115"/>
      <c r="C84" s="115"/>
      <c r="D84" s="115"/>
      <c r="E84" s="115"/>
      <c r="F84" s="115"/>
      <c r="G84" s="115"/>
      <c r="H84" s="115"/>
      <c r="I84" s="115"/>
      <c r="J84" s="115"/>
      <c r="K84" s="115"/>
      <c r="L84" s="115"/>
      <c r="M84" s="115"/>
      <c r="N84" s="115"/>
      <c r="O84" s="115"/>
      <c r="P84" s="115"/>
      <c r="Q84" s="115"/>
      <c r="R84" s="115"/>
      <c r="S84" s="115"/>
      <c r="T84" s="115"/>
      <c r="U84" s="115"/>
    </row>
    <row r="102" spans="2:13" ht="14.25" customHeight="1" x14ac:dyDescent="0.3">
      <c r="B102" s="34"/>
      <c r="C102" s="183"/>
      <c r="D102" s="183"/>
      <c r="E102" s="183"/>
    </row>
    <row r="103" spans="2:13" ht="14.25" customHeight="1" x14ac:dyDescent="0.3">
      <c r="B103" s="34" t="s">
        <v>285</v>
      </c>
      <c r="D103" s="35"/>
      <c r="E103" s="35"/>
      <c r="F103" s="35"/>
      <c r="G103" s="35"/>
      <c r="H103" s="35"/>
      <c r="I103" s="35"/>
      <c r="J103" s="35"/>
      <c r="K103" s="35"/>
      <c r="L103" s="35"/>
      <c r="M103" s="35"/>
    </row>
    <row r="104" spans="2:13" ht="14.25" customHeight="1" x14ac:dyDescent="0.3">
      <c r="B104" s="34" t="s">
        <v>264</v>
      </c>
      <c r="D104" s="36"/>
      <c r="E104" s="36"/>
      <c r="F104" s="36"/>
      <c r="G104" s="36"/>
      <c r="H104" s="36"/>
      <c r="I104" s="36"/>
    </row>
  </sheetData>
  <sheetProtection selectLockedCells="1" selectUnlockedCells="1"/>
  <mergeCells count="6">
    <mergeCell ref="B74:T74"/>
    <mergeCell ref="B5:T5"/>
    <mergeCell ref="B4:T4"/>
    <mergeCell ref="B7:T7"/>
    <mergeCell ref="B17:T17"/>
    <mergeCell ref="B43:T43"/>
  </mergeCells>
  <hyperlinks>
    <hyperlink ref="B2" location="Indice!A1" display="Índice"/>
    <hyperlink ref="S2" location="'1.2.4_CI-MyNM'!A1" display="Anterior"/>
    <hyperlink ref="T2" location="'1.3.2_VAB-CARACT'!A1" display="Siguiente"/>
  </hyperlinks>
  <pageMargins left="0.25" right="0.25" top="0.75" bottom="0.75" header="0.3" footer="0.3"/>
  <pageSetup paperSize="9" scale="93" orientation="portrait" horizontalDpi="4294967293" verticalDpi="30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64"/>
  <sheetViews>
    <sheetView showGridLines="0" showZeros="0" zoomScale="60" zoomScaleNormal="60" zoomScaleSheetLayoutView="100" workbookViewId="0">
      <pane ySplit="2" topLeftCell="A3" activePane="bottomLeft" state="frozen"/>
      <selection activeCell="B87" sqref="B87"/>
      <selection pane="bottomLeft"/>
    </sheetView>
  </sheetViews>
  <sheetFormatPr baseColWidth="10" defaultRowHeight="13.5" x14ac:dyDescent="0.25"/>
  <cols>
    <col min="1" max="1" width="2.7109375" customWidth="1"/>
    <col min="2" max="2" width="50.7109375" customWidth="1"/>
    <col min="3" max="20" width="14.28515625" customWidth="1"/>
    <col min="21" max="21" width="2.7109375" customWidth="1"/>
    <col min="22" max="251" width="11.42578125" customWidth="1"/>
    <col min="252" max="252" width="2.7109375" customWidth="1"/>
    <col min="253" max="253" width="5.5703125" customWidth="1"/>
    <col min="254" max="254" width="14.5703125" customWidth="1"/>
    <col min="255" max="255" width="11.85546875" customWidth="1"/>
    <col min="256" max="258" width="15.7109375" customWidth="1"/>
  </cols>
  <sheetData>
    <row r="1" spans="2:20" ht="85.15" customHeight="1" x14ac:dyDescent="0.25"/>
    <row r="2" spans="2:20" ht="17.25" customHeight="1" x14ac:dyDescent="0.25">
      <c r="B2" s="14" t="s">
        <v>0</v>
      </c>
      <c r="C2" s="15"/>
      <c r="D2" s="15"/>
      <c r="E2" s="15"/>
      <c r="F2" s="15"/>
      <c r="G2" s="15"/>
      <c r="H2" s="15"/>
      <c r="I2" s="15"/>
      <c r="J2" s="15"/>
      <c r="K2" s="15"/>
      <c r="L2" s="15"/>
      <c r="M2" s="15"/>
      <c r="S2" s="16" t="s">
        <v>138</v>
      </c>
      <c r="T2" s="16" t="s">
        <v>137</v>
      </c>
    </row>
    <row r="3" spans="2:20" ht="18" customHeight="1" x14ac:dyDescent="0.25">
      <c r="B3" s="17"/>
      <c r="C3" s="18"/>
      <c r="D3" s="18"/>
      <c r="E3" s="18"/>
      <c r="F3" s="18"/>
      <c r="G3" s="18"/>
      <c r="H3" s="18"/>
      <c r="I3" s="18"/>
      <c r="J3" s="18"/>
      <c r="K3" s="18"/>
      <c r="L3" s="18"/>
      <c r="M3" s="18"/>
      <c r="S3" s="20"/>
      <c r="T3" s="20"/>
    </row>
    <row r="4" spans="2:20" ht="18" customHeight="1" x14ac:dyDescent="0.25">
      <c r="B4" s="304" t="s">
        <v>43</v>
      </c>
      <c r="C4" s="304"/>
      <c r="D4" s="304"/>
      <c r="E4" s="304"/>
      <c r="F4" s="304"/>
      <c r="G4" s="304"/>
      <c r="H4" s="304"/>
      <c r="I4" s="304"/>
      <c r="J4" s="304"/>
      <c r="K4" s="304"/>
      <c r="L4" s="304"/>
      <c r="M4" s="304"/>
      <c r="N4" s="304"/>
      <c r="O4" s="304"/>
      <c r="P4" s="304"/>
      <c r="Q4" s="304"/>
      <c r="R4" s="304"/>
      <c r="S4" s="304"/>
      <c r="T4" s="304"/>
    </row>
    <row r="5" spans="2:20" ht="34.9" customHeight="1" x14ac:dyDescent="0.25">
      <c r="B5" s="299" t="s">
        <v>215</v>
      </c>
      <c r="C5" s="299"/>
      <c r="D5" s="299"/>
      <c r="E5" s="299"/>
      <c r="F5" s="299"/>
      <c r="G5" s="299"/>
      <c r="H5" s="299"/>
      <c r="I5" s="299"/>
      <c r="J5" s="299"/>
      <c r="K5" s="299"/>
      <c r="L5" s="299"/>
      <c r="M5" s="299"/>
      <c r="N5" s="299"/>
      <c r="O5" s="299"/>
      <c r="P5" s="299"/>
      <c r="Q5" s="299"/>
      <c r="R5" s="299"/>
      <c r="S5" s="299"/>
      <c r="T5" s="299"/>
    </row>
    <row r="6" spans="2:20" ht="18" customHeight="1" x14ac:dyDescent="0.25">
      <c r="C6" s="21"/>
      <c r="D6" s="21"/>
      <c r="E6" s="21"/>
      <c r="F6" s="21"/>
      <c r="G6" s="21"/>
      <c r="H6" s="21"/>
      <c r="I6" s="21"/>
      <c r="J6" s="21"/>
      <c r="K6" s="21"/>
      <c r="L6" s="21"/>
      <c r="M6" s="21"/>
      <c r="N6" s="21"/>
      <c r="O6" s="21"/>
      <c r="P6" s="21"/>
      <c r="Q6" s="20"/>
      <c r="R6" s="20"/>
    </row>
    <row r="7" spans="2:20" ht="33" customHeight="1" x14ac:dyDescent="0.25">
      <c r="B7" s="300" t="s">
        <v>58</v>
      </c>
      <c r="C7" s="300"/>
      <c r="D7" s="300"/>
      <c r="E7" s="300"/>
      <c r="F7" s="300"/>
      <c r="G7" s="300"/>
      <c r="H7" s="300"/>
      <c r="I7" s="300"/>
      <c r="J7" s="300"/>
      <c r="K7" s="300"/>
      <c r="L7" s="300"/>
      <c r="M7" s="300"/>
      <c r="N7" s="300"/>
      <c r="O7" s="300"/>
      <c r="P7" s="300"/>
      <c r="Q7" s="300"/>
      <c r="R7" s="300"/>
      <c r="S7" s="300"/>
      <c r="T7" s="300"/>
    </row>
    <row r="8" spans="2:20" ht="33" customHeight="1" x14ac:dyDescent="0.25">
      <c r="B8" s="24" t="s">
        <v>1</v>
      </c>
      <c r="C8" s="24">
        <v>2007</v>
      </c>
      <c r="D8" s="24">
        <v>2008</v>
      </c>
      <c r="E8" s="24">
        <v>2009</v>
      </c>
      <c r="F8" s="24">
        <v>2010</v>
      </c>
      <c r="G8" s="24">
        <v>2011</v>
      </c>
      <c r="H8" s="24">
        <v>2012</v>
      </c>
      <c r="I8" s="24">
        <v>2013</v>
      </c>
      <c r="J8" s="24">
        <v>2014</v>
      </c>
      <c r="K8" s="24">
        <v>2015</v>
      </c>
      <c r="L8" s="24">
        <v>2016</v>
      </c>
      <c r="M8" s="24">
        <v>2017</v>
      </c>
      <c r="N8" s="24">
        <v>2018</v>
      </c>
      <c r="O8" s="24">
        <v>2019</v>
      </c>
      <c r="P8" s="24">
        <v>2020</v>
      </c>
      <c r="Q8" s="24">
        <v>2021</v>
      </c>
      <c r="R8" s="24">
        <v>2022</v>
      </c>
      <c r="S8" s="24">
        <v>2023</v>
      </c>
      <c r="T8" s="24">
        <v>2024</v>
      </c>
    </row>
    <row r="9" spans="2:20" ht="33" customHeight="1" x14ac:dyDescent="0.25">
      <c r="B9" s="27" t="s">
        <v>291</v>
      </c>
      <c r="C9" s="26">
        <v>165652</v>
      </c>
      <c r="D9" s="26">
        <v>209161</v>
      </c>
      <c r="E9" s="26">
        <v>232503</v>
      </c>
      <c r="F9" s="26">
        <v>259732</v>
      </c>
      <c r="G9" s="26">
        <v>323827</v>
      </c>
      <c r="H9" s="26">
        <v>296550</v>
      </c>
      <c r="I9" s="26">
        <v>334896</v>
      </c>
      <c r="J9" s="26">
        <v>281726</v>
      </c>
      <c r="K9" s="26">
        <v>270196</v>
      </c>
      <c r="L9" s="26">
        <v>252409</v>
      </c>
      <c r="M9" s="26">
        <v>253015</v>
      </c>
      <c r="N9" s="26">
        <v>249502</v>
      </c>
      <c r="O9" s="26">
        <v>247400</v>
      </c>
      <c r="P9" s="26">
        <v>190720</v>
      </c>
      <c r="Q9" s="26">
        <v>186840</v>
      </c>
      <c r="R9" s="26">
        <v>180564</v>
      </c>
      <c r="S9" s="26">
        <v>179294</v>
      </c>
      <c r="T9" s="26">
        <v>179941</v>
      </c>
    </row>
    <row r="10" spans="2:20" ht="33" customHeight="1" x14ac:dyDescent="0.25">
      <c r="B10" s="27" t="s">
        <v>292</v>
      </c>
      <c r="C10" s="26">
        <v>114307</v>
      </c>
      <c r="D10" s="26">
        <v>120771</v>
      </c>
      <c r="E10" s="26">
        <v>127829</v>
      </c>
      <c r="F10" s="26">
        <v>139077</v>
      </c>
      <c r="G10" s="26">
        <v>144193</v>
      </c>
      <c r="H10" s="26">
        <v>139832</v>
      </c>
      <c r="I10" s="26">
        <v>165384</v>
      </c>
      <c r="J10" s="26">
        <v>165449</v>
      </c>
      <c r="K10" s="26">
        <v>172099</v>
      </c>
      <c r="L10" s="26">
        <v>217760</v>
      </c>
      <c r="M10" s="26">
        <v>197894</v>
      </c>
      <c r="N10" s="26">
        <v>163839</v>
      </c>
      <c r="O10" s="26">
        <v>182893</v>
      </c>
      <c r="P10" s="26">
        <v>117198</v>
      </c>
      <c r="Q10" s="26">
        <v>109495</v>
      </c>
      <c r="R10" s="26">
        <v>139172</v>
      </c>
      <c r="S10" s="26">
        <v>151301</v>
      </c>
      <c r="T10" s="26">
        <v>158951</v>
      </c>
    </row>
    <row r="11" spans="2:20" ht="33" customHeight="1" x14ac:dyDescent="0.25">
      <c r="B11" s="27" t="s">
        <v>293</v>
      </c>
      <c r="C11" s="26">
        <v>151222</v>
      </c>
      <c r="D11" s="26">
        <v>174464</v>
      </c>
      <c r="E11" s="26">
        <v>192343</v>
      </c>
      <c r="F11" s="26">
        <v>220549</v>
      </c>
      <c r="G11" s="26">
        <v>270957</v>
      </c>
      <c r="H11" s="26">
        <v>318429</v>
      </c>
      <c r="I11" s="26">
        <v>459061</v>
      </c>
      <c r="J11" s="26">
        <v>444071</v>
      </c>
      <c r="K11" s="26">
        <v>435033</v>
      </c>
      <c r="L11" s="26">
        <v>458762</v>
      </c>
      <c r="M11" s="26">
        <v>507070</v>
      </c>
      <c r="N11" s="26">
        <v>508054</v>
      </c>
      <c r="O11" s="26">
        <v>513604</v>
      </c>
      <c r="P11" s="26">
        <v>447675</v>
      </c>
      <c r="Q11" s="26">
        <v>440384</v>
      </c>
      <c r="R11" s="26">
        <v>482695</v>
      </c>
      <c r="S11" s="26">
        <v>525989</v>
      </c>
      <c r="T11" s="26">
        <v>513631</v>
      </c>
    </row>
    <row r="12" spans="2:20" ht="33" customHeight="1" x14ac:dyDescent="0.25">
      <c r="B12" s="27" t="s">
        <v>294</v>
      </c>
      <c r="C12" s="26">
        <v>835862</v>
      </c>
      <c r="D12" s="26">
        <v>984202</v>
      </c>
      <c r="E12" s="26">
        <v>1059039</v>
      </c>
      <c r="F12" s="26">
        <v>1173664</v>
      </c>
      <c r="G12" s="26">
        <v>1393886</v>
      </c>
      <c r="H12" s="26">
        <v>1613491</v>
      </c>
      <c r="I12" s="26">
        <v>1796624</v>
      </c>
      <c r="J12" s="26">
        <v>1710788</v>
      </c>
      <c r="K12" s="26">
        <v>1635835</v>
      </c>
      <c r="L12" s="26">
        <v>1560933</v>
      </c>
      <c r="M12" s="26">
        <v>1603568</v>
      </c>
      <c r="N12" s="26">
        <v>1599219</v>
      </c>
      <c r="O12" s="26">
        <v>1656447</v>
      </c>
      <c r="P12" s="26">
        <v>1549160</v>
      </c>
      <c r="Q12" s="26">
        <v>1448661</v>
      </c>
      <c r="R12" s="26">
        <v>1510385</v>
      </c>
      <c r="S12" s="26">
        <v>1612000</v>
      </c>
      <c r="T12" s="26">
        <v>1602067</v>
      </c>
    </row>
    <row r="13" spans="2:20" ht="33" customHeight="1" x14ac:dyDescent="0.25">
      <c r="B13" s="27" t="s">
        <v>295</v>
      </c>
      <c r="C13" s="26">
        <v>325520</v>
      </c>
      <c r="D13" s="26">
        <v>384618</v>
      </c>
      <c r="E13" s="26">
        <v>444393</v>
      </c>
      <c r="F13" s="26">
        <v>477786</v>
      </c>
      <c r="G13" s="26">
        <v>566555</v>
      </c>
      <c r="H13" s="26">
        <v>540822</v>
      </c>
      <c r="I13" s="26">
        <v>620881</v>
      </c>
      <c r="J13" s="26">
        <v>598959</v>
      </c>
      <c r="K13" s="26">
        <v>577040</v>
      </c>
      <c r="L13" s="26">
        <v>625358</v>
      </c>
      <c r="M13" s="26">
        <v>755609</v>
      </c>
      <c r="N13" s="26">
        <v>779270</v>
      </c>
      <c r="O13" s="26">
        <v>831328</v>
      </c>
      <c r="P13" s="26">
        <v>790715</v>
      </c>
      <c r="Q13" s="26">
        <v>727088</v>
      </c>
      <c r="R13" s="26">
        <v>749021</v>
      </c>
      <c r="S13" s="26">
        <v>830450</v>
      </c>
      <c r="T13" s="26">
        <v>856811</v>
      </c>
    </row>
    <row r="14" spans="2:20" ht="33" customHeight="1" x14ac:dyDescent="0.25">
      <c r="B14" s="27" t="s">
        <v>296</v>
      </c>
      <c r="C14" s="26">
        <v>315096</v>
      </c>
      <c r="D14" s="26">
        <v>373406</v>
      </c>
      <c r="E14" s="26">
        <v>424658</v>
      </c>
      <c r="F14" s="26">
        <v>451974</v>
      </c>
      <c r="G14" s="26">
        <v>517000</v>
      </c>
      <c r="H14" s="26">
        <v>517105</v>
      </c>
      <c r="I14" s="26">
        <v>559463</v>
      </c>
      <c r="J14" s="26">
        <v>544340</v>
      </c>
      <c r="K14" s="26">
        <v>552888</v>
      </c>
      <c r="L14" s="26">
        <v>580197</v>
      </c>
      <c r="M14" s="26">
        <v>680929</v>
      </c>
      <c r="N14" s="26">
        <v>721993</v>
      </c>
      <c r="O14" s="26">
        <v>749838</v>
      </c>
      <c r="P14" s="26">
        <v>725536</v>
      </c>
      <c r="Q14" s="26">
        <v>689064</v>
      </c>
      <c r="R14" s="26">
        <v>715985</v>
      </c>
      <c r="S14" s="26">
        <v>785277</v>
      </c>
      <c r="T14" s="26">
        <v>782841</v>
      </c>
    </row>
    <row r="15" spans="2:20" ht="33" customHeight="1" x14ac:dyDescent="0.25">
      <c r="B15" s="27" t="s">
        <v>297</v>
      </c>
      <c r="C15" s="26">
        <v>23760</v>
      </c>
      <c r="D15" s="26">
        <v>27809</v>
      </c>
      <c r="E15" s="26">
        <v>30658</v>
      </c>
      <c r="F15" s="26">
        <v>33180</v>
      </c>
      <c r="G15" s="26">
        <v>41436</v>
      </c>
      <c r="H15" s="26">
        <v>51790</v>
      </c>
      <c r="I15" s="26">
        <v>61575</v>
      </c>
      <c r="J15" s="26">
        <v>71727</v>
      </c>
      <c r="K15" s="26">
        <v>80641</v>
      </c>
      <c r="L15" s="26">
        <v>86825</v>
      </c>
      <c r="M15" s="26">
        <v>104630</v>
      </c>
      <c r="N15" s="26">
        <v>122406</v>
      </c>
      <c r="O15" s="26">
        <v>147843</v>
      </c>
      <c r="P15" s="26">
        <v>127728</v>
      </c>
      <c r="Q15" s="26">
        <v>135230</v>
      </c>
      <c r="R15" s="26">
        <v>140782</v>
      </c>
      <c r="S15" s="26">
        <v>147590</v>
      </c>
      <c r="T15" s="26">
        <v>149487</v>
      </c>
    </row>
    <row r="16" spans="2:20" ht="33" customHeight="1" x14ac:dyDescent="0.25">
      <c r="B16" s="27" t="s">
        <v>298</v>
      </c>
      <c r="C16" s="26">
        <v>655679</v>
      </c>
      <c r="D16" s="26">
        <v>832840</v>
      </c>
      <c r="E16" s="26">
        <v>876400</v>
      </c>
      <c r="F16" s="26">
        <v>966817</v>
      </c>
      <c r="G16" s="26">
        <v>998984</v>
      </c>
      <c r="H16" s="26">
        <v>1060605</v>
      </c>
      <c r="I16" s="26">
        <v>1130947</v>
      </c>
      <c r="J16" s="26">
        <v>1291876</v>
      </c>
      <c r="K16" s="26">
        <v>1357543</v>
      </c>
      <c r="L16" s="26">
        <v>1479893</v>
      </c>
      <c r="M16" s="26">
        <v>1569882</v>
      </c>
      <c r="N16" s="26">
        <v>1619573</v>
      </c>
      <c r="O16" s="26">
        <v>1707278</v>
      </c>
      <c r="P16" s="26">
        <v>1634887</v>
      </c>
      <c r="Q16" s="26">
        <v>1701611</v>
      </c>
      <c r="R16" s="26">
        <v>1647183</v>
      </c>
      <c r="S16" s="26">
        <v>1777532</v>
      </c>
      <c r="T16" s="26">
        <v>1798039</v>
      </c>
    </row>
    <row r="17" spans="2:20" ht="33" customHeight="1" x14ac:dyDescent="0.25">
      <c r="B17" s="27" t="s">
        <v>299</v>
      </c>
      <c r="C17" s="26">
        <v>95854</v>
      </c>
      <c r="D17" s="26">
        <v>109386</v>
      </c>
      <c r="E17" s="26">
        <v>114641</v>
      </c>
      <c r="F17" s="26">
        <v>120669</v>
      </c>
      <c r="G17" s="26">
        <v>128330</v>
      </c>
      <c r="H17" s="26">
        <v>156061</v>
      </c>
      <c r="I17" s="26">
        <v>177512</v>
      </c>
      <c r="J17" s="26">
        <v>153478</v>
      </c>
      <c r="K17" s="26">
        <v>163104</v>
      </c>
      <c r="L17" s="26">
        <v>160953</v>
      </c>
      <c r="M17" s="26">
        <v>185763</v>
      </c>
      <c r="N17" s="26">
        <v>224767</v>
      </c>
      <c r="O17" s="26">
        <v>235811</v>
      </c>
      <c r="P17" s="26">
        <v>158590</v>
      </c>
      <c r="Q17" s="26">
        <v>172567</v>
      </c>
      <c r="R17" s="26">
        <v>175809</v>
      </c>
      <c r="S17" s="26">
        <v>185784</v>
      </c>
      <c r="T17" s="26">
        <v>176600</v>
      </c>
    </row>
    <row r="18" spans="2:20" ht="33" customHeight="1" x14ac:dyDescent="0.25">
      <c r="B18" s="57" t="s">
        <v>309</v>
      </c>
      <c r="C18" s="29">
        <v>2682952</v>
      </c>
      <c r="D18" s="29">
        <v>3216657</v>
      </c>
      <c r="E18" s="29">
        <v>3502464</v>
      </c>
      <c r="F18" s="29">
        <v>3843448</v>
      </c>
      <c r="G18" s="29">
        <v>4385168</v>
      </c>
      <c r="H18" s="29">
        <v>4694685</v>
      </c>
      <c r="I18" s="29">
        <v>5306343</v>
      </c>
      <c r="J18" s="29">
        <v>5262414</v>
      </c>
      <c r="K18" s="29">
        <v>5244379</v>
      </c>
      <c r="L18" s="29">
        <v>5423090</v>
      </c>
      <c r="M18" s="29">
        <v>5858360</v>
      </c>
      <c r="N18" s="29">
        <v>5988623</v>
      </c>
      <c r="O18" s="29">
        <v>6272442</v>
      </c>
      <c r="P18" s="29">
        <v>5742209</v>
      </c>
      <c r="Q18" s="29">
        <v>5610940</v>
      </c>
      <c r="R18" s="29">
        <v>5741596</v>
      </c>
      <c r="S18" s="29">
        <v>6195217</v>
      </c>
      <c r="T18" s="29">
        <v>6218368</v>
      </c>
    </row>
    <row r="19" spans="2:20" ht="33" customHeight="1" x14ac:dyDescent="0.25">
      <c r="B19" s="59"/>
      <c r="C19" s="59"/>
      <c r="D19" s="59"/>
      <c r="E19" s="59"/>
      <c r="F19" s="59"/>
      <c r="G19" s="59"/>
      <c r="H19" s="59"/>
      <c r="I19" s="59"/>
      <c r="J19" s="59"/>
      <c r="K19" s="59"/>
      <c r="L19" s="59"/>
      <c r="M19" s="59"/>
      <c r="N19" s="59"/>
      <c r="O19" s="59"/>
      <c r="P19" s="59"/>
    </row>
    <row r="20" spans="2:20" ht="14.25" customHeight="1" x14ac:dyDescent="0.3">
      <c r="B20" s="34"/>
      <c r="D20" s="36"/>
      <c r="E20" s="36"/>
      <c r="F20" s="36"/>
      <c r="G20" s="36"/>
      <c r="H20" s="36"/>
      <c r="I20" s="36"/>
    </row>
    <row r="21" spans="2:20" ht="16.5" customHeight="1" x14ac:dyDescent="0.3">
      <c r="C21" s="37"/>
      <c r="D21" s="37"/>
      <c r="E21" s="37"/>
      <c r="F21" s="37"/>
      <c r="G21" s="37"/>
      <c r="H21" s="37"/>
      <c r="I21" s="37"/>
    </row>
    <row r="22" spans="2:20" ht="33" customHeight="1" x14ac:dyDescent="0.25">
      <c r="B22" s="299" t="s">
        <v>253</v>
      </c>
      <c r="C22" s="299"/>
      <c r="D22" s="299"/>
      <c r="E22" s="299"/>
      <c r="F22" s="299"/>
      <c r="G22" s="299"/>
      <c r="H22" s="299"/>
      <c r="I22" s="299"/>
      <c r="J22" s="299"/>
      <c r="K22" s="299"/>
      <c r="L22" s="299"/>
      <c r="M22" s="299"/>
      <c r="N22" s="299"/>
      <c r="O22" s="299"/>
      <c r="P22" s="299"/>
      <c r="Q22" s="299"/>
      <c r="R22" s="299"/>
      <c r="S22" s="299"/>
      <c r="T22" s="299"/>
    </row>
    <row r="26" spans="2:20" x14ac:dyDescent="0.25">
      <c r="S26" s="176"/>
      <c r="T26" s="176"/>
    </row>
    <row r="27" spans="2:20" x14ac:dyDescent="0.25">
      <c r="G27" s="184">
        <f t="shared" ref="G27:G36" si="0">+S8</f>
        <v>2023</v>
      </c>
      <c r="H27" s="184">
        <f t="shared" ref="H27:H36" si="1">+T8</f>
        <v>2024</v>
      </c>
      <c r="I27" s="184">
        <f>+G27</f>
        <v>2023</v>
      </c>
      <c r="J27" s="184">
        <f>+H27</f>
        <v>2024</v>
      </c>
      <c r="K27" s="185"/>
      <c r="L27" s="185"/>
      <c r="S27" s="176"/>
      <c r="T27" s="176"/>
    </row>
    <row r="28" spans="2:20" x14ac:dyDescent="0.25">
      <c r="D28" s="63" t="str">
        <f t="shared" ref="D28:D36" si="2">+B9</f>
        <v>Actividades de regulación y administración de servicios de enseñanza</v>
      </c>
      <c r="E28" s="63" t="s">
        <v>76</v>
      </c>
      <c r="G28" s="184">
        <f t="shared" si="0"/>
        <v>179294</v>
      </c>
      <c r="H28" s="70">
        <f t="shared" si="1"/>
        <v>179941</v>
      </c>
      <c r="I28" s="186">
        <f t="shared" ref="I28:I36" si="3">+G28/$G$37</f>
        <v>2.8940713456849051E-2</v>
      </c>
      <c r="J28" s="186">
        <f t="shared" ref="J28:J36" si="4">+H28/$H$37</f>
        <v>2.8937013698771125E-2</v>
      </c>
      <c r="K28" s="186"/>
      <c r="L28" s="186"/>
      <c r="S28" s="176"/>
      <c r="T28" s="176"/>
    </row>
    <row r="29" spans="2:20" x14ac:dyDescent="0.25">
      <c r="D29" s="63" t="str">
        <f t="shared" si="2"/>
        <v>Actividades de servicios de enseñanza de desarrollo infantil</v>
      </c>
      <c r="E29" s="63" t="s">
        <v>77</v>
      </c>
      <c r="G29" s="184">
        <f t="shared" si="0"/>
        <v>151301</v>
      </c>
      <c r="H29" s="70">
        <f t="shared" si="1"/>
        <v>158951</v>
      </c>
      <c r="I29" s="186">
        <f t="shared" si="3"/>
        <v>2.442222766369604E-2</v>
      </c>
      <c r="J29" s="186">
        <f t="shared" si="4"/>
        <v>2.5561529970564625E-2</v>
      </c>
      <c r="K29" s="186"/>
      <c r="L29" s="186"/>
      <c r="S29" s="176"/>
      <c r="T29" s="176"/>
    </row>
    <row r="30" spans="2:20" x14ac:dyDescent="0.25">
      <c r="D30" s="63" t="str">
        <f t="shared" si="2"/>
        <v>Actividades de servicios de enseñanza preprimaria</v>
      </c>
      <c r="E30" s="63" t="s">
        <v>78</v>
      </c>
      <c r="G30" s="184">
        <f t="shared" si="0"/>
        <v>525989</v>
      </c>
      <c r="H30" s="70">
        <f t="shared" si="1"/>
        <v>513631</v>
      </c>
      <c r="I30" s="186">
        <f t="shared" si="3"/>
        <v>8.4902433603213576E-2</v>
      </c>
      <c r="J30" s="186">
        <f t="shared" si="4"/>
        <v>8.2599003468434157E-2</v>
      </c>
      <c r="K30" s="186"/>
      <c r="L30" s="186"/>
      <c r="S30" s="176"/>
      <c r="T30" s="176"/>
    </row>
    <row r="31" spans="2:20" x14ac:dyDescent="0.25">
      <c r="D31" s="63" t="str">
        <f t="shared" si="2"/>
        <v>Actividades de servicios de enseñanza primaria</v>
      </c>
      <c r="E31" s="63" t="s">
        <v>79</v>
      </c>
      <c r="G31" s="184">
        <f t="shared" si="0"/>
        <v>1612000</v>
      </c>
      <c r="H31" s="70">
        <f t="shared" si="1"/>
        <v>1602067</v>
      </c>
      <c r="I31" s="186">
        <f t="shared" si="3"/>
        <v>0.26020073227459184</v>
      </c>
      <c r="J31" s="186">
        <f t="shared" si="4"/>
        <v>0.25763463982832796</v>
      </c>
      <c r="K31" s="186"/>
      <c r="L31" s="186"/>
      <c r="S31" s="176"/>
      <c r="T31" s="176"/>
    </row>
    <row r="32" spans="2:20" x14ac:dyDescent="0.25">
      <c r="D32" s="63" t="str">
        <f t="shared" si="2"/>
        <v>Actividades de servicios de enseñanza secundaria baja</v>
      </c>
      <c r="E32" s="63" t="s">
        <v>81</v>
      </c>
      <c r="G32" s="184">
        <f t="shared" si="0"/>
        <v>830450</v>
      </c>
      <c r="H32" s="70">
        <f t="shared" si="1"/>
        <v>856811</v>
      </c>
      <c r="I32" s="186">
        <f t="shared" si="3"/>
        <v>0.13404695912992232</v>
      </c>
      <c r="J32" s="186">
        <f t="shared" si="4"/>
        <v>0.13778711713427061</v>
      </c>
      <c r="K32" s="186"/>
      <c r="L32" s="186"/>
      <c r="S32" s="176"/>
      <c r="T32" s="176"/>
    </row>
    <row r="33" spans="2:20" x14ac:dyDescent="0.25">
      <c r="D33" s="63" t="str">
        <f t="shared" si="2"/>
        <v>Actividades de servicios de enseñanza secundaria alta</v>
      </c>
      <c r="E33" s="63" t="s">
        <v>80</v>
      </c>
      <c r="G33" s="184">
        <f t="shared" si="0"/>
        <v>785277</v>
      </c>
      <c r="H33" s="70">
        <f t="shared" si="1"/>
        <v>782841</v>
      </c>
      <c r="I33" s="186">
        <f t="shared" si="3"/>
        <v>0.12675536627691977</v>
      </c>
      <c r="J33" s="186">
        <f t="shared" si="4"/>
        <v>0.12589171306683683</v>
      </c>
      <c r="K33" s="186"/>
      <c r="L33" s="186"/>
      <c r="S33" s="176"/>
      <c r="T33" s="176"/>
    </row>
    <row r="34" spans="2:20" x14ac:dyDescent="0.25">
      <c r="D34" s="63" t="str">
        <f t="shared" si="2"/>
        <v>Actividades de servicios de enseñanza superior de ciclo corto</v>
      </c>
      <c r="E34" s="63" t="s">
        <v>82</v>
      </c>
      <c r="G34" s="184">
        <f t="shared" si="0"/>
        <v>147590</v>
      </c>
      <c r="H34" s="70">
        <f t="shared" si="1"/>
        <v>149487</v>
      </c>
      <c r="I34" s="186">
        <f t="shared" si="3"/>
        <v>2.3823217168986978E-2</v>
      </c>
      <c r="J34" s="186">
        <f t="shared" si="4"/>
        <v>2.4039587235750601E-2</v>
      </c>
      <c r="K34" s="186"/>
      <c r="L34" s="186"/>
      <c r="S34" s="176"/>
      <c r="T34" s="176"/>
    </row>
    <row r="35" spans="2:20" x14ac:dyDescent="0.25">
      <c r="D35" s="63" t="str">
        <f t="shared" si="2"/>
        <v>Actividades de servicios de enseñanza superior</v>
      </c>
      <c r="E35" s="63" t="s">
        <v>83</v>
      </c>
      <c r="G35" s="184">
        <f t="shared" si="0"/>
        <v>1777532</v>
      </c>
      <c r="H35" s="70">
        <f t="shared" si="1"/>
        <v>1798039</v>
      </c>
      <c r="I35" s="186">
        <f t="shared" si="3"/>
        <v>0.28692005461632741</v>
      </c>
      <c r="J35" s="186">
        <f t="shared" si="4"/>
        <v>0.28914966113295321</v>
      </c>
      <c r="K35" s="186"/>
      <c r="L35" s="186"/>
      <c r="S35" s="176"/>
      <c r="T35" s="176"/>
    </row>
    <row r="36" spans="2:20" x14ac:dyDescent="0.25">
      <c r="D36" s="63" t="str">
        <f t="shared" si="2"/>
        <v>Actividades de servicios de otros tipos de enseñanza y de apoyo a la enseñanza</v>
      </c>
      <c r="E36" s="63" t="s">
        <v>86</v>
      </c>
      <c r="G36" s="184">
        <f t="shared" si="0"/>
        <v>185784</v>
      </c>
      <c r="H36" s="70">
        <f t="shared" si="1"/>
        <v>176600</v>
      </c>
      <c r="I36" s="186">
        <f t="shared" si="3"/>
        <v>2.9988295809493033E-2</v>
      </c>
      <c r="J36" s="186">
        <f t="shared" si="4"/>
        <v>2.8399734464090901E-2</v>
      </c>
      <c r="K36" s="186"/>
      <c r="L36" s="186"/>
      <c r="S36" s="190"/>
    </row>
    <row r="37" spans="2:20" x14ac:dyDescent="0.25">
      <c r="D37" s="126"/>
      <c r="F37" s="186"/>
      <c r="G37" s="187">
        <f>+SUM(G28:G36)</f>
        <v>6195217</v>
      </c>
      <c r="H37" s="187">
        <f>+SUM(H28:H36)</f>
        <v>6218368</v>
      </c>
      <c r="I37" s="186">
        <f>+SUM(I28:I36)</f>
        <v>1</v>
      </c>
      <c r="J37" s="186">
        <f>+SUM(J28:J36)</f>
        <v>1</v>
      </c>
      <c r="K37" s="191"/>
      <c r="L37" s="191"/>
      <c r="S37" s="190"/>
    </row>
    <row r="38" spans="2:20" x14ac:dyDescent="0.25">
      <c r="D38" s="126"/>
      <c r="F38" s="186"/>
      <c r="G38" s="67">
        <f>+G37-S18</f>
        <v>0</v>
      </c>
      <c r="H38" s="67">
        <f>+H37-T18</f>
        <v>0</v>
      </c>
      <c r="K38" s="186"/>
      <c r="L38" s="186"/>
    </row>
    <row r="39" spans="2:20" x14ac:dyDescent="0.25">
      <c r="D39" s="126"/>
      <c r="G39" s="70"/>
      <c r="H39" s="70"/>
    </row>
    <row r="40" spans="2:20" x14ac:dyDescent="0.25">
      <c r="B40" s="126"/>
    </row>
    <row r="41" spans="2:20" x14ac:dyDescent="0.25">
      <c r="B41" s="126"/>
    </row>
    <row r="42" spans="2:20" x14ac:dyDescent="0.25">
      <c r="B42" s="126"/>
    </row>
    <row r="60" spans="2:20" x14ac:dyDescent="0.25">
      <c r="C60" s="60"/>
      <c r="D60" s="188"/>
      <c r="E60" s="189"/>
      <c r="F60" s="188"/>
      <c r="G60" s="189"/>
    </row>
    <row r="61" spans="2:20" ht="33" customHeight="1" x14ac:dyDescent="0.25">
      <c r="B61" s="301" t="s">
        <v>139</v>
      </c>
      <c r="C61" s="301"/>
      <c r="D61" s="301"/>
      <c r="E61" s="301"/>
      <c r="F61" s="301"/>
      <c r="G61" s="301"/>
      <c r="H61" s="301"/>
      <c r="I61" s="301"/>
      <c r="J61" s="301"/>
      <c r="K61" s="301"/>
      <c r="L61" s="301"/>
      <c r="M61" s="301"/>
      <c r="N61" s="301"/>
      <c r="O61" s="301"/>
      <c r="P61" s="301"/>
      <c r="Q61" s="301"/>
      <c r="R61" s="301"/>
      <c r="S61" s="301"/>
      <c r="T61" s="301"/>
    </row>
    <row r="62" spans="2:20" ht="14.25" customHeight="1" x14ac:dyDescent="0.25">
      <c r="B62" s="53"/>
      <c r="C62" s="53"/>
      <c r="D62" s="53"/>
      <c r="E62" s="53"/>
      <c r="F62" s="53"/>
      <c r="G62" s="53"/>
      <c r="H62" s="53"/>
      <c r="I62" s="53"/>
      <c r="J62" s="53"/>
      <c r="K62" s="53"/>
      <c r="L62" s="53"/>
      <c r="M62" s="53"/>
      <c r="N62" s="53"/>
      <c r="O62" s="53"/>
      <c r="P62" s="53"/>
      <c r="Q62" s="53"/>
      <c r="R62" s="53"/>
      <c r="S62" s="53"/>
      <c r="T62" s="53"/>
    </row>
    <row r="63" spans="2:20" ht="16.5" customHeight="1" x14ac:dyDescent="0.3">
      <c r="B63" s="54" t="s">
        <v>263</v>
      </c>
    </row>
    <row r="64" spans="2:20" ht="14.25" customHeight="1" x14ac:dyDescent="0.3">
      <c r="B64" s="34"/>
    </row>
  </sheetData>
  <sheetProtection selectLockedCells="1" selectUnlockedCells="1"/>
  <mergeCells count="5">
    <mergeCell ref="B61:T61"/>
    <mergeCell ref="B5:T5"/>
    <mergeCell ref="B4:T4"/>
    <mergeCell ref="B7:T7"/>
    <mergeCell ref="B22:T22"/>
  </mergeCells>
  <conditionalFormatting sqref="G38:H38">
    <cfRule type="cellIs" dxfId="13" priority="1" operator="notEqual">
      <formula>0</formula>
    </cfRule>
    <cfRule type="cellIs" dxfId="12" priority="3" operator="notEqual">
      <formula>0</formula>
    </cfRule>
  </conditionalFormatting>
  <hyperlinks>
    <hyperlink ref="B2" location="Indice!A1" display="Índice"/>
    <hyperlink ref="B61" location="'6.1_NIVELES EDUCATIVOS'!A1" display="Ver anexo 6.1"/>
    <hyperlink ref="B61:T61" location="'4.1_NIVELES EDUCATIVOS'!_Toc27581055" display="Correspondencia de niveles educativos de las Cuentas Satélite de Educación y Sistema Nacional Educativo (Ver anexo 4.1)"/>
    <hyperlink ref="S2" location="'1.3.1_VAB-PIB'!A1" display="Anterior"/>
    <hyperlink ref="S61" location="'4.1_NIVELES EDUCATIVOS'!_Toc27581055" display="Correspondencia de niveles educativos de las Cuentas Satélite de Educación y Sistema Nacional Educativo (Ver anexo 4.1)"/>
    <hyperlink ref="T2" location="'1.3.3_VAB-CONEX'!A1" display="Siguiente"/>
  </hyperlinks>
  <pageMargins left="0.25" right="0.25" top="0.75" bottom="0.75" header="0.3" footer="0.3"/>
  <pageSetup paperSize="9" scale="40" orientation="portrait" horizontalDpi="4294967293" verticalDpi="30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59"/>
  <sheetViews>
    <sheetView showGridLines="0" showZeros="0" zoomScale="60" zoomScaleNormal="60" zoomScaleSheetLayoutView="100" workbookViewId="0">
      <pane ySplit="2" topLeftCell="A3" activePane="bottomLeft" state="frozen"/>
      <selection activeCell="B87" sqref="B87"/>
      <selection pane="bottomLeft"/>
    </sheetView>
  </sheetViews>
  <sheetFormatPr baseColWidth="10" defaultRowHeight="13.5" x14ac:dyDescent="0.25"/>
  <cols>
    <col min="1" max="1" width="2.7109375" customWidth="1"/>
    <col min="2" max="2" width="50.7109375" customWidth="1"/>
    <col min="3" max="20" width="14.28515625" customWidth="1"/>
    <col min="21" max="21" width="2.7109375" customWidth="1"/>
    <col min="22" max="251" width="11.42578125" customWidth="1"/>
    <col min="252" max="252" width="2.7109375" customWidth="1"/>
    <col min="253" max="253" width="5.5703125" customWidth="1"/>
    <col min="254" max="254" width="14.5703125" customWidth="1"/>
    <col min="255" max="255" width="11.85546875" customWidth="1"/>
    <col min="256" max="258" width="15.7109375" customWidth="1"/>
  </cols>
  <sheetData>
    <row r="1" spans="2:20" ht="85.15" customHeight="1" x14ac:dyDescent="0.25"/>
    <row r="2" spans="2:20" ht="17.25" customHeight="1" x14ac:dyDescent="0.25">
      <c r="B2" s="14" t="s">
        <v>0</v>
      </c>
      <c r="C2" s="15"/>
      <c r="D2" s="15"/>
      <c r="E2" s="15"/>
      <c r="F2" s="15"/>
      <c r="G2" s="15"/>
      <c r="H2" s="15"/>
      <c r="I2" s="15"/>
      <c r="J2" s="15"/>
      <c r="K2" s="15"/>
      <c r="L2" s="15"/>
      <c r="M2" s="15"/>
      <c r="S2" s="16" t="s">
        <v>138</v>
      </c>
      <c r="T2" s="16" t="s">
        <v>137</v>
      </c>
    </row>
    <row r="3" spans="2:20" ht="18" customHeight="1" x14ac:dyDescent="0.25">
      <c r="B3" s="17"/>
      <c r="C3" s="18"/>
      <c r="D3" s="18"/>
      <c r="E3" s="18"/>
      <c r="F3" s="18"/>
      <c r="G3" s="18"/>
      <c r="H3" s="18"/>
      <c r="I3" s="18"/>
      <c r="J3" s="18"/>
      <c r="K3" s="18"/>
      <c r="L3" s="18"/>
      <c r="M3" s="18"/>
      <c r="S3" s="20"/>
      <c r="T3" s="20"/>
    </row>
    <row r="4" spans="2:20" ht="18" customHeight="1" x14ac:dyDescent="0.25">
      <c r="B4" s="304" t="s">
        <v>44</v>
      </c>
      <c r="C4" s="304"/>
      <c r="D4" s="304"/>
      <c r="E4" s="304"/>
      <c r="F4" s="304"/>
      <c r="G4" s="304"/>
      <c r="H4" s="304"/>
      <c r="I4" s="304"/>
      <c r="J4" s="304"/>
      <c r="K4" s="304"/>
      <c r="L4" s="304"/>
      <c r="M4" s="304"/>
      <c r="N4" s="304"/>
      <c r="O4" s="304"/>
      <c r="P4" s="304"/>
      <c r="Q4" s="304"/>
      <c r="R4" s="304"/>
      <c r="S4" s="304"/>
      <c r="T4" s="304"/>
    </row>
    <row r="5" spans="2:20" ht="34.9" customHeight="1" x14ac:dyDescent="0.25">
      <c r="B5" s="299" t="s">
        <v>216</v>
      </c>
      <c r="C5" s="299"/>
      <c r="D5" s="299"/>
      <c r="E5" s="299"/>
      <c r="F5" s="299"/>
      <c r="G5" s="299"/>
      <c r="H5" s="299"/>
      <c r="I5" s="299"/>
      <c r="J5" s="299"/>
      <c r="K5" s="299"/>
      <c r="L5" s="299"/>
      <c r="M5" s="299"/>
      <c r="N5" s="299"/>
      <c r="O5" s="299"/>
      <c r="P5" s="299"/>
      <c r="Q5" s="299"/>
      <c r="R5" s="299"/>
      <c r="S5" s="299"/>
      <c r="T5" s="299"/>
    </row>
    <row r="6" spans="2:20" ht="18" customHeight="1" x14ac:dyDescent="0.25">
      <c r="C6" s="21"/>
      <c r="D6" s="21"/>
      <c r="E6" s="21"/>
      <c r="F6" s="21"/>
      <c r="G6" s="21"/>
      <c r="H6" s="21"/>
      <c r="I6" s="21"/>
      <c r="J6" s="21"/>
      <c r="K6" s="21"/>
      <c r="L6" s="21"/>
      <c r="M6" s="21"/>
      <c r="N6" s="21"/>
      <c r="O6" s="21"/>
      <c r="P6" s="21"/>
      <c r="Q6" s="20"/>
      <c r="R6" s="20"/>
    </row>
    <row r="7" spans="2:20" ht="33" customHeight="1" x14ac:dyDescent="0.25">
      <c r="B7" s="300" t="s">
        <v>58</v>
      </c>
      <c r="C7" s="300"/>
      <c r="D7" s="300"/>
      <c r="E7" s="300"/>
      <c r="F7" s="300"/>
      <c r="G7" s="300"/>
      <c r="H7" s="300"/>
      <c r="I7" s="300"/>
      <c r="J7" s="300"/>
      <c r="K7" s="300"/>
      <c r="L7" s="300"/>
      <c r="M7" s="300"/>
      <c r="N7" s="300"/>
      <c r="O7" s="300"/>
      <c r="P7" s="300"/>
      <c r="Q7" s="300"/>
      <c r="R7" s="300"/>
      <c r="S7" s="300"/>
      <c r="T7" s="300"/>
    </row>
    <row r="8" spans="2:20" ht="33" customHeight="1" x14ac:dyDescent="0.25">
      <c r="B8" s="24" t="s">
        <v>1</v>
      </c>
      <c r="C8" s="24">
        <v>2007</v>
      </c>
      <c r="D8" s="24">
        <v>2008</v>
      </c>
      <c r="E8" s="24">
        <v>2009</v>
      </c>
      <c r="F8" s="24">
        <v>2010</v>
      </c>
      <c r="G8" s="24">
        <v>2011</v>
      </c>
      <c r="H8" s="24">
        <v>2012</v>
      </c>
      <c r="I8" s="24">
        <v>2013</v>
      </c>
      <c r="J8" s="24">
        <v>2014</v>
      </c>
      <c r="K8" s="24">
        <v>2015</v>
      </c>
      <c r="L8" s="24">
        <v>2016</v>
      </c>
      <c r="M8" s="24">
        <v>2017</v>
      </c>
      <c r="N8" s="24">
        <v>2018</v>
      </c>
      <c r="O8" s="24">
        <v>2019</v>
      </c>
      <c r="P8" s="24">
        <v>2020</v>
      </c>
      <c r="Q8" s="24">
        <v>2021</v>
      </c>
      <c r="R8" s="24">
        <v>2022</v>
      </c>
      <c r="S8" s="24">
        <v>2023</v>
      </c>
      <c r="T8" s="24">
        <v>2024</v>
      </c>
    </row>
    <row r="9" spans="2:20" ht="33" customHeight="1" x14ac:dyDescent="0.25">
      <c r="B9" s="108" t="s">
        <v>300</v>
      </c>
      <c r="C9" s="109">
        <v>37274</v>
      </c>
      <c r="D9" s="109">
        <v>40856</v>
      </c>
      <c r="E9" s="109">
        <v>49356</v>
      </c>
      <c r="F9" s="109">
        <v>51704</v>
      </c>
      <c r="G9" s="109">
        <v>54238</v>
      </c>
      <c r="H9" s="109">
        <v>66026</v>
      </c>
      <c r="I9" s="109">
        <v>74069</v>
      </c>
      <c r="J9" s="109">
        <v>84630</v>
      </c>
      <c r="K9" s="109">
        <v>85879</v>
      </c>
      <c r="L9" s="109">
        <v>85944</v>
      </c>
      <c r="M9" s="109">
        <v>82507</v>
      </c>
      <c r="N9" s="109">
        <v>85188</v>
      </c>
      <c r="O9" s="109">
        <v>86683</v>
      </c>
      <c r="P9" s="109">
        <v>37781</v>
      </c>
      <c r="Q9" s="109">
        <v>47990</v>
      </c>
      <c r="R9" s="109">
        <v>59877</v>
      </c>
      <c r="S9" s="109">
        <v>62485</v>
      </c>
      <c r="T9" s="109">
        <v>61809</v>
      </c>
    </row>
    <row r="10" spans="2:20" ht="33" customHeight="1" x14ac:dyDescent="0.25">
      <c r="B10" s="108" t="s">
        <v>301</v>
      </c>
      <c r="C10" s="109">
        <v>88518</v>
      </c>
      <c r="D10" s="109">
        <v>89383</v>
      </c>
      <c r="E10" s="109">
        <v>157795</v>
      </c>
      <c r="F10" s="109">
        <v>165582</v>
      </c>
      <c r="G10" s="109">
        <v>170886</v>
      </c>
      <c r="H10" s="109">
        <v>124650</v>
      </c>
      <c r="I10" s="109">
        <v>130869</v>
      </c>
      <c r="J10" s="109">
        <v>152595</v>
      </c>
      <c r="K10" s="109">
        <v>237861</v>
      </c>
      <c r="L10" s="109">
        <v>222731</v>
      </c>
      <c r="M10" s="109">
        <v>238750</v>
      </c>
      <c r="N10" s="109">
        <v>251637</v>
      </c>
      <c r="O10" s="109">
        <v>246298</v>
      </c>
      <c r="P10" s="109">
        <v>189479</v>
      </c>
      <c r="Q10" s="109">
        <v>215309</v>
      </c>
      <c r="R10" s="109">
        <v>232434</v>
      </c>
      <c r="S10" s="109">
        <v>241511</v>
      </c>
      <c r="T10" s="109">
        <v>241315</v>
      </c>
    </row>
    <row r="11" spans="2:20" ht="33" customHeight="1" x14ac:dyDescent="0.25">
      <c r="B11" s="108" t="s">
        <v>302</v>
      </c>
      <c r="C11" s="109">
        <v>6585</v>
      </c>
      <c r="D11" s="109">
        <v>3490</v>
      </c>
      <c r="E11" s="109">
        <v>8356</v>
      </c>
      <c r="F11" s="109">
        <v>4609</v>
      </c>
      <c r="G11" s="109">
        <v>3962</v>
      </c>
      <c r="H11" s="109">
        <v>5459</v>
      </c>
      <c r="I11" s="109">
        <v>10603</v>
      </c>
      <c r="J11" s="109">
        <v>31351</v>
      </c>
      <c r="K11" s="109">
        <v>5411</v>
      </c>
      <c r="L11" s="109">
        <v>3616</v>
      </c>
      <c r="M11" s="109">
        <v>14617</v>
      </c>
      <c r="N11" s="109">
        <v>3326</v>
      </c>
      <c r="O11" s="109">
        <v>7855</v>
      </c>
      <c r="P11" s="109">
        <v>4737</v>
      </c>
      <c r="Q11" s="109">
        <v>4457</v>
      </c>
      <c r="R11" s="109">
        <v>6003</v>
      </c>
      <c r="S11" s="109">
        <v>4735</v>
      </c>
      <c r="T11" s="109">
        <v>4570</v>
      </c>
    </row>
    <row r="12" spans="2:20" ht="33" customHeight="1" x14ac:dyDescent="0.25">
      <c r="B12" s="108" t="s">
        <v>303</v>
      </c>
      <c r="C12" s="109">
        <v>66616</v>
      </c>
      <c r="D12" s="109">
        <v>85037</v>
      </c>
      <c r="E12" s="109">
        <v>103861</v>
      </c>
      <c r="F12" s="109">
        <v>90696</v>
      </c>
      <c r="G12" s="109">
        <v>100967</v>
      </c>
      <c r="H12" s="109">
        <v>152600</v>
      </c>
      <c r="I12" s="109">
        <v>114517</v>
      </c>
      <c r="J12" s="109">
        <v>177948</v>
      </c>
      <c r="K12" s="109">
        <v>133224</v>
      </c>
      <c r="L12" s="109">
        <v>115057</v>
      </c>
      <c r="M12" s="109">
        <v>195725</v>
      </c>
      <c r="N12" s="109">
        <v>81555</v>
      </c>
      <c r="O12" s="109">
        <v>110277</v>
      </c>
      <c r="P12" s="109">
        <v>72992</v>
      </c>
      <c r="Q12" s="109">
        <v>91632</v>
      </c>
      <c r="R12" s="109">
        <v>61935</v>
      </c>
      <c r="S12" s="109">
        <v>68394</v>
      </c>
      <c r="T12" s="109">
        <v>70910</v>
      </c>
    </row>
    <row r="13" spans="2:20" ht="33" customHeight="1" x14ac:dyDescent="0.25">
      <c r="B13" s="108" t="s">
        <v>163</v>
      </c>
      <c r="C13" s="109">
        <v>49831</v>
      </c>
      <c r="D13" s="109">
        <v>55342</v>
      </c>
      <c r="E13" s="109">
        <v>60246</v>
      </c>
      <c r="F13" s="109">
        <v>59959</v>
      </c>
      <c r="G13" s="109">
        <v>58413</v>
      </c>
      <c r="H13" s="109">
        <v>65307</v>
      </c>
      <c r="I13" s="109">
        <v>77139</v>
      </c>
      <c r="J13" s="109">
        <v>85360</v>
      </c>
      <c r="K13" s="109">
        <v>111937</v>
      </c>
      <c r="L13" s="109">
        <v>121287</v>
      </c>
      <c r="M13" s="109">
        <v>123158</v>
      </c>
      <c r="N13" s="109">
        <v>123957</v>
      </c>
      <c r="O13" s="109">
        <v>131342</v>
      </c>
      <c r="P13" s="109">
        <v>98723</v>
      </c>
      <c r="Q13" s="109">
        <v>126729</v>
      </c>
      <c r="R13" s="109">
        <v>97169</v>
      </c>
      <c r="S13" s="109">
        <v>99742</v>
      </c>
      <c r="T13" s="109">
        <v>102770</v>
      </c>
    </row>
    <row r="14" spans="2:20" ht="33" customHeight="1" x14ac:dyDescent="0.25">
      <c r="B14" s="108" t="s">
        <v>304</v>
      </c>
      <c r="C14" s="109">
        <v>55124</v>
      </c>
      <c r="D14" s="109">
        <v>62898</v>
      </c>
      <c r="E14" s="109">
        <v>70477</v>
      </c>
      <c r="F14" s="109">
        <v>73244</v>
      </c>
      <c r="G14" s="109">
        <v>83123</v>
      </c>
      <c r="H14" s="109">
        <v>98221</v>
      </c>
      <c r="I14" s="109">
        <v>105324</v>
      </c>
      <c r="J14" s="109">
        <v>126171</v>
      </c>
      <c r="K14" s="109">
        <v>143992</v>
      </c>
      <c r="L14" s="109">
        <v>132268</v>
      </c>
      <c r="M14" s="109">
        <v>129513</v>
      </c>
      <c r="N14" s="109">
        <v>116197</v>
      </c>
      <c r="O14" s="109">
        <v>117377</v>
      </c>
      <c r="P14" s="109">
        <v>72570</v>
      </c>
      <c r="Q14" s="109">
        <v>87711</v>
      </c>
      <c r="R14" s="109">
        <v>101802</v>
      </c>
      <c r="S14" s="109">
        <v>104212</v>
      </c>
      <c r="T14" s="109">
        <v>106732</v>
      </c>
    </row>
    <row r="15" spans="2:20" ht="33" customHeight="1" x14ac:dyDescent="0.25">
      <c r="B15" s="77" t="s">
        <v>309</v>
      </c>
      <c r="C15" s="78">
        <v>303948</v>
      </c>
      <c r="D15" s="78">
        <v>337006</v>
      </c>
      <c r="E15" s="78">
        <v>450091</v>
      </c>
      <c r="F15" s="78">
        <v>445794</v>
      </c>
      <c r="G15" s="78">
        <v>471589</v>
      </c>
      <c r="H15" s="78">
        <v>512263</v>
      </c>
      <c r="I15" s="78">
        <v>512521</v>
      </c>
      <c r="J15" s="78">
        <v>658055</v>
      </c>
      <c r="K15" s="78">
        <v>718304</v>
      </c>
      <c r="L15" s="78">
        <v>680903</v>
      </c>
      <c r="M15" s="78">
        <v>784270</v>
      </c>
      <c r="N15" s="78">
        <v>661860</v>
      </c>
      <c r="O15" s="78">
        <v>699832</v>
      </c>
      <c r="P15" s="78">
        <v>476282</v>
      </c>
      <c r="Q15" s="78">
        <v>573828</v>
      </c>
      <c r="R15" s="78">
        <v>559220</v>
      </c>
      <c r="S15" s="78">
        <v>581079</v>
      </c>
      <c r="T15" s="78">
        <v>588106</v>
      </c>
    </row>
    <row r="16" spans="2:20" ht="23.45" customHeight="1" x14ac:dyDescent="0.25">
      <c r="B16" s="79"/>
      <c r="C16" s="80"/>
      <c r="D16" s="80"/>
      <c r="E16" s="80"/>
      <c r="F16" s="80"/>
      <c r="G16" s="80"/>
      <c r="H16" s="80"/>
      <c r="I16" s="80"/>
      <c r="J16" s="80"/>
      <c r="K16" s="80"/>
      <c r="L16" s="80"/>
      <c r="M16" s="80"/>
      <c r="N16" s="80"/>
      <c r="O16" s="80"/>
      <c r="P16" s="80"/>
    </row>
    <row r="17" spans="2:20" ht="14.25" customHeight="1" x14ac:dyDescent="0.3">
      <c r="B17" s="34"/>
      <c r="D17" s="36"/>
      <c r="E17" s="36"/>
      <c r="F17" s="36"/>
      <c r="G17" s="36"/>
      <c r="H17" s="36"/>
      <c r="I17" s="36"/>
    </row>
    <row r="18" spans="2:20" ht="16.5" customHeight="1" x14ac:dyDescent="0.3">
      <c r="C18" s="37"/>
      <c r="D18" s="37"/>
      <c r="E18" s="37"/>
      <c r="F18" s="37"/>
      <c r="G18" s="37"/>
      <c r="H18" s="37"/>
      <c r="I18" s="37"/>
    </row>
    <row r="19" spans="2:20" ht="33" customHeight="1" x14ac:dyDescent="0.25">
      <c r="B19" s="303" t="s">
        <v>254</v>
      </c>
      <c r="C19" s="303"/>
      <c r="D19" s="303"/>
      <c r="E19" s="303"/>
      <c r="F19" s="303"/>
      <c r="G19" s="303"/>
      <c r="H19" s="303"/>
      <c r="I19" s="303"/>
      <c r="J19" s="303"/>
      <c r="K19" s="303"/>
      <c r="L19" s="303"/>
      <c r="M19" s="303"/>
      <c r="N19" s="303"/>
      <c r="O19" s="303"/>
      <c r="P19" s="303"/>
      <c r="Q19" s="303"/>
      <c r="R19" s="303"/>
      <c r="S19" s="303"/>
      <c r="T19" s="303"/>
    </row>
    <row r="22" spans="2:20" x14ac:dyDescent="0.25">
      <c r="E22" s="192"/>
    </row>
    <row r="23" spans="2:20" x14ac:dyDescent="0.25">
      <c r="F23" s="184">
        <f t="shared" ref="F23:G29" si="0">+S8</f>
        <v>2023</v>
      </c>
      <c r="G23" s="184">
        <f t="shared" si="0"/>
        <v>2024</v>
      </c>
      <c r="H23" s="184">
        <f>F23</f>
        <v>2023</v>
      </c>
      <c r="I23" s="184">
        <f>G23</f>
        <v>2024</v>
      </c>
    </row>
    <row r="24" spans="2:20" x14ac:dyDescent="0.25">
      <c r="D24" s="126" t="str">
        <f t="shared" ref="D24:D29" si="1">+B9</f>
        <v>Actividades de fabricación de prendas de vestir (uniformes)</v>
      </c>
      <c r="E24" s="126" t="s">
        <v>74</v>
      </c>
      <c r="F24" s="184">
        <f t="shared" si="0"/>
        <v>62485</v>
      </c>
      <c r="G24" s="126">
        <f t="shared" si="0"/>
        <v>61809</v>
      </c>
      <c r="H24" s="43">
        <f>+F24/$F$30</f>
        <v>0.10753271069854529</v>
      </c>
      <c r="I24" s="43">
        <f>+G24/$G$30</f>
        <v>0.10509840062845814</v>
      </c>
    </row>
    <row r="25" spans="2:20" x14ac:dyDescent="0.25">
      <c r="D25" s="126" t="str">
        <f t="shared" si="1"/>
        <v>Actividades de fabricación de productos de papel y otros artículos</v>
      </c>
      <c r="E25" s="126" t="s">
        <v>75</v>
      </c>
      <c r="F25" s="184">
        <f t="shared" si="0"/>
        <v>241511</v>
      </c>
      <c r="G25" s="126">
        <f t="shared" si="0"/>
        <v>241315</v>
      </c>
      <c r="H25" s="43">
        <f t="shared" ref="H25:H29" si="2">+F25/$F$30</f>
        <v>0.4156250699130411</v>
      </c>
      <c r="I25" s="43">
        <f t="shared" ref="I25:I29" si="3">+G25/$G$30</f>
        <v>0.41032568958657112</v>
      </c>
      <c r="S25" s="176"/>
      <c r="T25" s="176"/>
    </row>
    <row r="26" spans="2:20" x14ac:dyDescent="0.25">
      <c r="D26" s="126" t="str">
        <f t="shared" si="1"/>
        <v>Actividades de fabricación de muebles</v>
      </c>
      <c r="E26" s="126" t="s">
        <v>73</v>
      </c>
      <c r="F26" s="184">
        <f t="shared" si="0"/>
        <v>4735</v>
      </c>
      <c r="G26" s="126">
        <f t="shared" si="0"/>
        <v>4570</v>
      </c>
      <c r="H26" s="43">
        <f t="shared" si="2"/>
        <v>8.148633834642106E-3</v>
      </c>
      <c r="I26" s="43">
        <f t="shared" si="3"/>
        <v>7.7707080016187558E-3</v>
      </c>
      <c r="S26" s="176"/>
      <c r="T26" s="176"/>
    </row>
    <row r="27" spans="2:20" x14ac:dyDescent="0.25">
      <c r="D27" s="126" t="str">
        <f t="shared" si="1"/>
        <v>Actividades de construcción de infraestructura de enseñanza</v>
      </c>
      <c r="E27" s="126" t="s">
        <v>72</v>
      </c>
      <c r="F27" s="184">
        <f t="shared" si="0"/>
        <v>68394</v>
      </c>
      <c r="G27" s="126">
        <f t="shared" si="0"/>
        <v>70910</v>
      </c>
      <c r="H27" s="43">
        <f t="shared" si="2"/>
        <v>0.11770172386198778</v>
      </c>
      <c r="I27" s="43">
        <f t="shared" si="3"/>
        <v>0.12057350205575186</v>
      </c>
      <c r="S27" s="176"/>
      <c r="T27" s="176"/>
    </row>
    <row r="28" spans="2:20" x14ac:dyDescent="0.25">
      <c r="D28" s="126" t="str">
        <f t="shared" si="1"/>
        <v xml:space="preserve">Actividades de transporte estudiantil </v>
      </c>
      <c r="E28" s="126" t="s">
        <v>70</v>
      </c>
      <c r="F28" s="184">
        <f t="shared" si="0"/>
        <v>99742</v>
      </c>
      <c r="G28" s="126">
        <f t="shared" si="0"/>
        <v>102770</v>
      </c>
      <c r="H28" s="43">
        <f t="shared" si="2"/>
        <v>0.17164963800102911</v>
      </c>
      <c r="I28" s="43">
        <f t="shared" si="3"/>
        <v>0.17474740948060383</v>
      </c>
      <c r="S28" s="176"/>
      <c r="T28" s="176"/>
    </row>
    <row r="29" spans="2:20" x14ac:dyDescent="0.25">
      <c r="D29" s="126" t="str">
        <f t="shared" si="1"/>
        <v>Comercio al por mayor y menor de artículos de enseñanza</v>
      </c>
      <c r="E29" s="126" t="s">
        <v>71</v>
      </c>
      <c r="F29" s="184">
        <f t="shared" si="0"/>
        <v>104212</v>
      </c>
      <c r="G29" s="126">
        <f t="shared" si="0"/>
        <v>106732</v>
      </c>
      <c r="H29" s="43">
        <f t="shared" si="2"/>
        <v>0.17934222369075462</v>
      </c>
      <c r="I29" s="43">
        <f t="shared" si="3"/>
        <v>0.18148429024699628</v>
      </c>
      <c r="S29" s="176"/>
      <c r="T29" s="176"/>
    </row>
    <row r="30" spans="2:20" x14ac:dyDescent="0.25">
      <c r="F30" s="126">
        <f>+SUM(F24:F29)</f>
        <v>581079</v>
      </c>
      <c r="G30" s="126">
        <f>+SUM(G24:G29)</f>
        <v>588106</v>
      </c>
      <c r="H30" s="193">
        <f>+SUM(H24:H29)</f>
        <v>0.99999999999999989</v>
      </c>
      <c r="I30" s="193">
        <f>+SUM(I24:I29)</f>
        <v>1</v>
      </c>
      <c r="S30" s="176"/>
      <c r="T30" s="176"/>
    </row>
    <row r="31" spans="2:20" x14ac:dyDescent="0.25">
      <c r="F31" s="67">
        <f>+F30-S15</f>
        <v>0</v>
      </c>
      <c r="G31" s="67">
        <f>+G30-T15</f>
        <v>0</v>
      </c>
      <c r="S31" s="176"/>
      <c r="T31" s="176"/>
    </row>
    <row r="32" spans="2:20" x14ac:dyDescent="0.25">
      <c r="S32" s="190"/>
    </row>
    <row r="33" spans="2:19" x14ac:dyDescent="0.25">
      <c r="B33" s="126"/>
      <c r="D33" s="194"/>
      <c r="E33" s="194"/>
      <c r="F33" s="43"/>
      <c r="G33" s="43"/>
      <c r="S33" s="190"/>
    </row>
    <row r="40" spans="2:19" x14ac:dyDescent="0.25">
      <c r="F40" s="39"/>
    </row>
    <row r="58" spans="2:2" ht="16.5" customHeight="1" x14ac:dyDescent="0.3">
      <c r="B58" s="54" t="s">
        <v>263</v>
      </c>
    </row>
    <row r="59" spans="2:2" ht="15.75" customHeight="1" x14ac:dyDescent="0.3">
      <c r="B59" s="34"/>
    </row>
  </sheetData>
  <sheetProtection selectLockedCells="1" selectUnlockedCells="1"/>
  <mergeCells count="4">
    <mergeCell ref="B19:T19"/>
    <mergeCell ref="B4:T4"/>
    <mergeCell ref="B5:T5"/>
    <mergeCell ref="B7:T7"/>
  </mergeCells>
  <conditionalFormatting sqref="F31:G31">
    <cfRule type="cellIs" dxfId="11" priority="1" operator="notEqual">
      <formula>0</formula>
    </cfRule>
    <cfRule type="cellIs" dxfId="10" priority="5" operator="notEqual">
      <formula>0</formula>
    </cfRule>
  </conditionalFormatting>
  <hyperlinks>
    <hyperlink ref="B2" location="Indice!A1" display="Índice"/>
    <hyperlink ref="S2" location="'1.3.2_VAB-CARACT'!A1" display="Anterior"/>
    <hyperlink ref="T2" location="'1.3.4_VAB-MyNM'!A1" display="Siguiente"/>
  </hyperlinks>
  <pageMargins left="0.25" right="0.25" top="0.75" bottom="0.75" header="0.3" footer="0.3"/>
  <pageSetup paperSize="9" scale="85" orientation="portrait" horizontalDpi="4294967293" verticalDpi="30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47"/>
  <sheetViews>
    <sheetView showGridLines="0" showZeros="0" zoomScale="60" zoomScaleNormal="60" zoomScaleSheetLayoutView="100" workbookViewId="0">
      <pane ySplit="2" topLeftCell="A3" activePane="bottomLeft" state="frozen"/>
      <selection activeCell="B87" sqref="B87"/>
      <selection pane="bottomLeft"/>
    </sheetView>
  </sheetViews>
  <sheetFormatPr baseColWidth="10" defaultRowHeight="13.5" x14ac:dyDescent="0.25"/>
  <cols>
    <col min="1" max="1" width="2.7109375" customWidth="1"/>
    <col min="2" max="2" width="50.7109375" customWidth="1"/>
    <col min="3" max="20" width="14.28515625" customWidth="1"/>
    <col min="21" max="21" width="2.7109375" customWidth="1"/>
    <col min="235" max="235" width="2.7109375" customWidth="1"/>
    <col min="236" max="236" width="5.5703125" customWidth="1"/>
    <col min="237" max="237" width="14.5703125" customWidth="1"/>
    <col min="238" max="238" width="11.85546875" customWidth="1"/>
    <col min="239" max="241" width="15.7109375" customWidth="1"/>
    <col min="242" max="242" width="21" customWidth="1"/>
    <col min="243" max="243" width="14.5703125" customWidth="1"/>
  </cols>
  <sheetData>
    <row r="1" spans="2:20" ht="85.15" customHeight="1" x14ac:dyDescent="0.25"/>
    <row r="2" spans="2:20" ht="17.25" customHeight="1" x14ac:dyDescent="0.25">
      <c r="B2" s="14" t="s">
        <v>0</v>
      </c>
      <c r="C2" s="15"/>
      <c r="D2" s="15"/>
      <c r="E2" s="15"/>
      <c r="F2" s="15"/>
      <c r="G2" s="15"/>
      <c r="H2" s="15"/>
      <c r="I2" s="15"/>
      <c r="J2" s="15"/>
      <c r="K2" s="15"/>
      <c r="L2" s="15"/>
      <c r="M2" s="15"/>
      <c r="S2" s="16" t="s">
        <v>138</v>
      </c>
      <c r="T2" s="16" t="s">
        <v>137</v>
      </c>
    </row>
    <row r="3" spans="2:20" ht="18" customHeight="1" x14ac:dyDescent="0.25">
      <c r="B3" s="17"/>
      <c r="C3" s="18"/>
      <c r="D3" s="18"/>
      <c r="E3" s="18"/>
      <c r="F3" s="18"/>
      <c r="G3" s="18"/>
      <c r="H3" s="18"/>
      <c r="I3" s="18"/>
      <c r="J3" s="18"/>
      <c r="K3" s="18"/>
      <c r="L3" s="18"/>
      <c r="M3" s="18"/>
      <c r="S3" s="20"/>
      <c r="T3" s="20"/>
    </row>
    <row r="4" spans="2:20" ht="18" customHeight="1" x14ac:dyDescent="0.25">
      <c r="B4" s="304" t="s">
        <v>45</v>
      </c>
      <c r="C4" s="304"/>
      <c r="D4" s="304"/>
      <c r="E4" s="304"/>
      <c r="F4" s="304"/>
      <c r="G4" s="304"/>
      <c r="H4" s="304"/>
      <c r="I4" s="304"/>
      <c r="J4" s="304"/>
      <c r="K4" s="304"/>
      <c r="L4" s="304"/>
      <c r="M4" s="304"/>
      <c r="N4" s="304"/>
      <c r="O4" s="304"/>
      <c r="P4" s="304"/>
      <c r="Q4" s="304"/>
      <c r="R4" s="304"/>
      <c r="S4" s="304"/>
      <c r="T4" s="304"/>
    </row>
    <row r="5" spans="2:20" ht="34.9" customHeight="1" x14ac:dyDescent="0.25">
      <c r="B5" s="299" t="s">
        <v>217</v>
      </c>
      <c r="C5" s="299"/>
      <c r="D5" s="299"/>
      <c r="E5" s="299"/>
      <c r="F5" s="299"/>
      <c r="G5" s="299"/>
      <c r="H5" s="299"/>
      <c r="I5" s="299"/>
      <c r="J5" s="299"/>
      <c r="K5" s="299"/>
      <c r="L5" s="299"/>
      <c r="M5" s="299"/>
      <c r="N5" s="299"/>
      <c r="O5" s="299"/>
      <c r="P5" s="299"/>
      <c r="Q5" s="299"/>
      <c r="R5" s="299"/>
      <c r="S5" s="299"/>
      <c r="T5" s="299"/>
    </row>
    <row r="6" spans="2:20" ht="18" customHeight="1" x14ac:dyDescent="0.25">
      <c r="C6" s="21"/>
      <c r="D6" s="21"/>
      <c r="E6" s="21"/>
      <c r="F6" s="21"/>
      <c r="G6" s="21"/>
      <c r="H6" s="21"/>
      <c r="I6" s="21"/>
      <c r="J6" s="21"/>
      <c r="K6" s="21"/>
      <c r="L6" s="21"/>
      <c r="M6" s="21"/>
      <c r="N6" s="21"/>
      <c r="O6" s="21"/>
      <c r="P6" s="21"/>
      <c r="Q6" s="20"/>
      <c r="R6" s="20"/>
    </row>
    <row r="7" spans="2:20" ht="33" customHeight="1" x14ac:dyDescent="0.25">
      <c r="B7" s="300" t="s">
        <v>58</v>
      </c>
      <c r="C7" s="300"/>
      <c r="D7" s="300"/>
      <c r="E7" s="300"/>
      <c r="F7" s="300"/>
      <c r="G7" s="300"/>
      <c r="H7" s="300"/>
      <c r="I7" s="300"/>
      <c r="J7" s="300"/>
      <c r="K7" s="300"/>
      <c r="L7" s="300"/>
      <c r="M7" s="300"/>
      <c r="N7" s="300"/>
      <c r="O7" s="300"/>
      <c r="P7" s="300"/>
      <c r="Q7" s="300"/>
      <c r="R7" s="300"/>
      <c r="S7" s="300"/>
      <c r="T7" s="300"/>
    </row>
    <row r="8" spans="2:20" ht="33" customHeight="1" x14ac:dyDescent="0.25">
      <c r="B8" s="24" t="s">
        <v>1</v>
      </c>
      <c r="C8" s="24">
        <v>2007</v>
      </c>
      <c r="D8" s="24">
        <v>2008</v>
      </c>
      <c r="E8" s="24">
        <v>2009</v>
      </c>
      <c r="F8" s="24">
        <v>2010</v>
      </c>
      <c r="G8" s="24">
        <v>2011</v>
      </c>
      <c r="H8" s="24">
        <v>2012</v>
      </c>
      <c r="I8" s="24">
        <v>2013</v>
      </c>
      <c r="J8" s="24">
        <v>2014</v>
      </c>
      <c r="K8" s="24">
        <v>2015</v>
      </c>
      <c r="L8" s="24">
        <v>2016</v>
      </c>
      <c r="M8" s="24">
        <v>2017</v>
      </c>
      <c r="N8" s="24">
        <v>2018</v>
      </c>
      <c r="O8" s="24">
        <v>2019</v>
      </c>
      <c r="P8" s="24">
        <v>2020</v>
      </c>
      <c r="Q8" s="24">
        <v>2021</v>
      </c>
      <c r="R8" s="24">
        <v>2022</v>
      </c>
      <c r="S8" s="24">
        <v>2023</v>
      </c>
      <c r="T8" s="24">
        <v>2024</v>
      </c>
    </row>
    <row r="9" spans="2:20" ht="33" customHeight="1" x14ac:dyDescent="0.25">
      <c r="B9" s="108" t="s">
        <v>305</v>
      </c>
      <c r="C9" s="109">
        <v>1897088</v>
      </c>
      <c r="D9" s="109">
        <v>2382393</v>
      </c>
      <c r="E9" s="109">
        <v>2626287</v>
      </c>
      <c r="F9" s="109">
        <v>2828269</v>
      </c>
      <c r="G9" s="109">
        <v>3324756</v>
      </c>
      <c r="H9" s="109">
        <v>3563369</v>
      </c>
      <c r="I9" s="109">
        <v>4077918</v>
      </c>
      <c r="J9" s="109">
        <v>3942263</v>
      </c>
      <c r="K9" s="109">
        <v>3887090</v>
      </c>
      <c r="L9" s="109">
        <v>3959664</v>
      </c>
      <c r="M9" s="109">
        <v>4277541</v>
      </c>
      <c r="N9" s="109">
        <v>4286682</v>
      </c>
      <c r="O9" s="109">
        <v>4498007</v>
      </c>
      <c r="P9" s="109">
        <v>4207753</v>
      </c>
      <c r="Q9" s="109">
        <v>3980805</v>
      </c>
      <c r="R9" s="109">
        <v>4130899</v>
      </c>
      <c r="S9" s="109">
        <v>4469300</v>
      </c>
      <c r="T9" s="109">
        <v>4478824</v>
      </c>
    </row>
    <row r="10" spans="2:20" ht="33" customHeight="1" x14ac:dyDescent="0.25">
      <c r="B10" s="108" t="s">
        <v>306</v>
      </c>
      <c r="C10" s="109">
        <v>785864</v>
      </c>
      <c r="D10" s="109">
        <v>834264</v>
      </c>
      <c r="E10" s="109">
        <v>876177</v>
      </c>
      <c r="F10" s="109">
        <v>1015179</v>
      </c>
      <c r="G10" s="109">
        <v>1060412</v>
      </c>
      <c r="H10" s="109">
        <v>1131316</v>
      </c>
      <c r="I10" s="109">
        <v>1228425</v>
      </c>
      <c r="J10" s="109">
        <v>1320151</v>
      </c>
      <c r="K10" s="109">
        <v>1357289</v>
      </c>
      <c r="L10" s="109">
        <v>1463426</v>
      </c>
      <c r="M10" s="109">
        <v>1580819</v>
      </c>
      <c r="N10" s="109">
        <v>1701941</v>
      </c>
      <c r="O10" s="109">
        <v>1774435</v>
      </c>
      <c r="P10" s="109">
        <v>1534456</v>
      </c>
      <c r="Q10" s="109">
        <v>1630135</v>
      </c>
      <c r="R10" s="109">
        <v>1610697</v>
      </c>
      <c r="S10" s="109">
        <v>1725917</v>
      </c>
      <c r="T10" s="109">
        <v>1739544</v>
      </c>
    </row>
    <row r="11" spans="2:20" ht="33" customHeight="1" x14ac:dyDescent="0.25">
      <c r="B11" s="77" t="s">
        <v>309</v>
      </c>
      <c r="C11" s="78">
        <v>2682952</v>
      </c>
      <c r="D11" s="78">
        <v>3216657</v>
      </c>
      <c r="E11" s="78">
        <v>3502464</v>
      </c>
      <c r="F11" s="78">
        <v>3843448</v>
      </c>
      <c r="G11" s="78">
        <v>4385168</v>
      </c>
      <c r="H11" s="78">
        <v>4694685</v>
      </c>
      <c r="I11" s="78">
        <v>5306343</v>
      </c>
      <c r="J11" s="78">
        <v>5262414</v>
      </c>
      <c r="K11" s="78">
        <v>5244379</v>
      </c>
      <c r="L11" s="78">
        <v>5423090</v>
      </c>
      <c r="M11" s="78">
        <v>5858360</v>
      </c>
      <c r="N11" s="78">
        <v>5988623</v>
      </c>
      <c r="O11" s="78">
        <v>6272442</v>
      </c>
      <c r="P11" s="78">
        <v>5742209</v>
      </c>
      <c r="Q11" s="78">
        <v>5610940</v>
      </c>
      <c r="R11" s="78">
        <v>5741596</v>
      </c>
      <c r="S11" s="78">
        <v>6195217</v>
      </c>
      <c r="T11" s="78">
        <v>6218368</v>
      </c>
    </row>
    <row r="12" spans="2:20" ht="33" customHeight="1" x14ac:dyDescent="0.25">
      <c r="B12" s="79"/>
      <c r="C12" s="80"/>
      <c r="D12" s="80"/>
      <c r="E12" s="80"/>
      <c r="F12" s="80"/>
      <c r="G12" s="80"/>
      <c r="H12" s="80"/>
      <c r="I12" s="80"/>
      <c r="J12" s="80"/>
      <c r="K12" s="80"/>
      <c r="L12" s="80"/>
      <c r="M12" s="80"/>
      <c r="N12" s="80"/>
      <c r="O12" s="80"/>
      <c r="P12" s="80"/>
    </row>
    <row r="13" spans="2:20" ht="14.25" customHeight="1" x14ac:dyDescent="0.3">
      <c r="B13" s="34"/>
      <c r="D13" s="36"/>
      <c r="E13" s="36"/>
      <c r="F13" s="36"/>
      <c r="G13" s="36"/>
      <c r="H13" s="36"/>
      <c r="I13" s="36"/>
    </row>
    <row r="14" spans="2:20" ht="16.5" customHeight="1" x14ac:dyDescent="0.3">
      <c r="C14" s="37"/>
      <c r="D14" s="37"/>
      <c r="E14" s="37"/>
      <c r="F14" s="37"/>
      <c r="G14" s="37"/>
      <c r="H14" s="37"/>
      <c r="I14" s="37"/>
    </row>
    <row r="15" spans="2:20" ht="33" customHeight="1" x14ac:dyDescent="0.25">
      <c r="B15" s="299" t="s">
        <v>218</v>
      </c>
      <c r="C15" s="299"/>
      <c r="D15" s="299"/>
      <c r="E15" s="299"/>
      <c r="F15" s="299"/>
      <c r="G15" s="299"/>
      <c r="H15" s="299"/>
      <c r="I15" s="299"/>
      <c r="J15" s="299"/>
      <c r="K15" s="299"/>
      <c r="L15" s="299"/>
      <c r="M15" s="299"/>
      <c r="N15" s="299"/>
      <c r="O15" s="299"/>
      <c r="P15" s="299"/>
      <c r="Q15" s="299"/>
      <c r="R15" s="299"/>
      <c r="S15" s="299"/>
      <c r="T15" s="299"/>
    </row>
    <row r="16" spans="2:20" x14ac:dyDescent="0.25">
      <c r="B16" s="195"/>
      <c r="C16" s="195"/>
      <c r="D16" s="195"/>
      <c r="E16" s="195"/>
      <c r="F16" s="83"/>
      <c r="G16" s="103"/>
      <c r="H16" s="103"/>
      <c r="I16" s="103"/>
      <c r="J16" s="103"/>
      <c r="K16" s="103"/>
      <c r="L16" s="103"/>
      <c r="M16" s="103"/>
      <c r="N16" s="103"/>
      <c r="O16" s="103"/>
      <c r="P16" s="103"/>
      <c r="Q16" s="103"/>
      <c r="R16" s="103"/>
      <c r="S16" s="103"/>
      <c r="T16" s="103"/>
    </row>
    <row r="17" spans="2:26" x14ac:dyDescent="0.25">
      <c r="B17" s="84"/>
      <c r="C17" s="196">
        <f t="shared" ref="C17:T17" si="0">+C8</f>
        <v>2007</v>
      </c>
      <c r="D17" s="196">
        <f t="shared" si="0"/>
        <v>2008</v>
      </c>
      <c r="E17" s="196">
        <f t="shared" si="0"/>
        <v>2009</v>
      </c>
      <c r="F17" s="196">
        <f t="shared" si="0"/>
        <v>2010</v>
      </c>
      <c r="G17" s="196">
        <f t="shared" si="0"/>
        <v>2011</v>
      </c>
      <c r="H17" s="196">
        <f t="shared" si="0"/>
        <v>2012</v>
      </c>
      <c r="I17" s="196">
        <f t="shared" si="0"/>
        <v>2013</v>
      </c>
      <c r="J17" s="196">
        <f t="shared" si="0"/>
        <v>2014</v>
      </c>
      <c r="K17" s="196">
        <f t="shared" si="0"/>
        <v>2015</v>
      </c>
      <c r="L17" s="196">
        <f t="shared" si="0"/>
        <v>2016</v>
      </c>
      <c r="M17" s="196">
        <f t="shared" si="0"/>
        <v>2017</v>
      </c>
      <c r="N17" s="196">
        <f t="shared" si="0"/>
        <v>2018</v>
      </c>
      <c r="O17" s="196">
        <f t="shared" si="0"/>
        <v>2019</v>
      </c>
      <c r="P17" s="196">
        <f t="shared" si="0"/>
        <v>2020</v>
      </c>
      <c r="Q17" s="196">
        <f t="shared" si="0"/>
        <v>2021</v>
      </c>
      <c r="R17" s="196">
        <f t="shared" si="0"/>
        <v>2022</v>
      </c>
      <c r="S17" s="196">
        <f t="shared" si="0"/>
        <v>2023</v>
      </c>
      <c r="T17" s="196">
        <f t="shared" si="0"/>
        <v>2024</v>
      </c>
    </row>
    <row r="18" spans="2:26" x14ac:dyDescent="0.25">
      <c r="B18" s="171" t="str">
        <f>+B9</f>
        <v>Enseñanza Pública</v>
      </c>
      <c r="C18" s="197">
        <f t="shared" ref="C18:T18" si="1">+C9/C11</f>
        <v>0.70708980257567033</v>
      </c>
      <c r="D18" s="197">
        <f t="shared" si="1"/>
        <v>0.74064253664596502</v>
      </c>
      <c r="E18" s="197">
        <f t="shared" si="1"/>
        <v>0.74983982704747287</v>
      </c>
      <c r="F18" s="197">
        <f t="shared" si="1"/>
        <v>0.73586763760040463</v>
      </c>
      <c r="G18" s="197">
        <f t="shared" si="1"/>
        <v>0.75818212665968554</v>
      </c>
      <c r="H18" s="197">
        <f t="shared" si="1"/>
        <v>0.75902195780973591</v>
      </c>
      <c r="I18" s="197">
        <f t="shared" si="1"/>
        <v>0.76849875705358661</v>
      </c>
      <c r="J18" s="197">
        <f t="shared" si="1"/>
        <v>0.74913585286144346</v>
      </c>
      <c r="K18" s="197">
        <f t="shared" si="1"/>
        <v>0.7411916644468296</v>
      </c>
      <c r="L18" s="197">
        <f t="shared" si="1"/>
        <v>0.7301490478675442</v>
      </c>
      <c r="M18" s="197">
        <f t="shared" si="1"/>
        <v>0.73016014720843381</v>
      </c>
      <c r="N18" s="197">
        <f t="shared" si="1"/>
        <v>0.71580428422360198</v>
      </c>
      <c r="O18" s="197">
        <f t="shared" si="1"/>
        <v>0.71710619245263652</v>
      </c>
      <c r="P18" s="197">
        <f t="shared" si="1"/>
        <v>0.73277601006859905</v>
      </c>
      <c r="Q18" s="197">
        <f t="shared" si="1"/>
        <v>0.70947203142432458</v>
      </c>
      <c r="R18" s="197">
        <f t="shared" si="1"/>
        <v>0.71946876791749192</v>
      </c>
      <c r="S18" s="197">
        <f t="shared" si="1"/>
        <v>0.72141137267669564</v>
      </c>
      <c r="T18" s="197">
        <f t="shared" si="1"/>
        <v>0.7202571478561578</v>
      </c>
    </row>
    <row r="19" spans="2:26" x14ac:dyDescent="0.25">
      <c r="B19" s="171" t="str">
        <f>+B10</f>
        <v>Enseñanza Privada</v>
      </c>
      <c r="C19" s="197">
        <f t="shared" ref="C19:T19" si="2">+C10/C11</f>
        <v>0.29291019742432961</v>
      </c>
      <c r="D19" s="197">
        <f t="shared" si="2"/>
        <v>0.25935746335403492</v>
      </c>
      <c r="E19" s="197">
        <f t="shared" si="2"/>
        <v>0.25016017295252713</v>
      </c>
      <c r="F19" s="197">
        <f t="shared" si="2"/>
        <v>0.26413236239959537</v>
      </c>
      <c r="G19" s="197">
        <f t="shared" si="2"/>
        <v>0.24181787334031443</v>
      </c>
      <c r="H19" s="197">
        <f t="shared" si="2"/>
        <v>0.24097804219026409</v>
      </c>
      <c r="I19" s="197">
        <f t="shared" si="2"/>
        <v>0.23150124294641339</v>
      </c>
      <c r="J19" s="197">
        <f t="shared" si="2"/>
        <v>0.25086414713855654</v>
      </c>
      <c r="K19" s="197">
        <f t="shared" si="2"/>
        <v>0.25880833555317034</v>
      </c>
      <c r="L19" s="197">
        <f t="shared" si="2"/>
        <v>0.26985095213245586</v>
      </c>
      <c r="M19" s="197">
        <f t="shared" si="2"/>
        <v>0.26983985279156625</v>
      </c>
      <c r="N19" s="197">
        <f t="shared" si="2"/>
        <v>0.28419571577639802</v>
      </c>
      <c r="O19" s="197">
        <f t="shared" si="2"/>
        <v>0.28289380754736354</v>
      </c>
      <c r="P19" s="197">
        <f t="shared" si="2"/>
        <v>0.26722398993140095</v>
      </c>
      <c r="Q19" s="197">
        <f t="shared" si="2"/>
        <v>0.29052796857567537</v>
      </c>
      <c r="R19" s="197">
        <f t="shared" si="2"/>
        <v>0.28053123208250808</v>
      </c>
      <c r="S19" s="197">
        <f t="shared" si="2"/>
        <v>0.27858862732330442</v>
      </c>
      <c r="T19" s="197">
        <f t="shared" si="2"/>
        <v>0.27974285214384226</v>
      </c>
    </row>
    <row r="20" spans="2:26" x14ac:dyDescent="0.25">
      <c r="B20" s="171" t="str">
        <f>+B11</f>
        <v>Total</v>
      </c>
      <c r="C20" s="197">
        <f>SUM(C18:C19)</f>
        <v>1</v>
      </c>
      <c r="D20" s="197">
        <f t="shared" ref="D20:T20" si="3">SUM(D18:D19)</f>
        <v>1</v>
      </c>
      <c r="E20" s="197">
        <f t="shared" si="3"/>
        <v>1</v>
      </c>
      <c r="F20" s="197">
        <f t="shared" si="3"/>
        <v>1</v>
      </c>
      <c r="G20" s="197">
        <f t="shared" si="3"/>
        <v>1</v>
      </c>
      <c r="H20" s="197">
        <f t="shared" si="3"/>
        <v>1</v>
      </c>
      <c r="I20" s="197">
        <f t="shared" si="3"/>
        <v>1</v>
      </c>
      <c r="J20" s="197">
        <f t="shared" si="3"/>
        <v>1</v>
      </c>
      <c r="K20" s="197">
        <f t="shared" si="3"/>
        <v>1</v>
      </c>
      <c r="L20" s="197">
        <f t="shared" si="3"/>
        <v>1</v>
      </c>
      <c r="M20" s="197">
        <f t="shared" si="3"/>
        <v>1</v>
      </c>
      <c r="N20" s="197">
        <f t="shared" si="3"/>
        <v>1</v>
      </c>
      <c r="O20" s="197">
        <f t="shared" si="3"/>
        <v>1</v>
      </c>
      <c r="P20" s="197">
        <f t="shared" si="3"/>
        <v>1</v>
      </c>
      <c r="Q20" s="197">
        <f t="shared" si="3"/>
        <v>1</v>
      </c>
      <c r="R20" s="197">
        <f t="shared" si="3"/>
        <v>1</v>
      </c>
      <c r="S20" s="197">
        <f t="shared" si="3"/>
        <v>1</v>
      </c>
      <c r="T20" s="197">
        <f t="shared" si="3"/>
        <v>1</v>
      </c>
    </row>
    <row r="21" spans="2:26" x14ac:dyDescent="0.25">
      <c r="B21" s="103"/>
      <c r="C21" s="81"/>
      <c r="D21" s="91"/>
      <c r="E21" s="99"/>
      <c r="F21" s="83"/>
      <c r="G21" s="103"/>
      <c r="H21" s="103"/>
      <c r="I21" s="103"/>
      <c r="J21" s="103"/>
      <c r="K21" s="103"/>
      <c r="L21" s="103"/>
      <c r="M21" s="103"/>
      <c r="N21" s="103"/>
      <c r="O21" s="103"/>
      <c r="P21" s="103"/>
      <c r="Q21" s="103"/>
      <c r="R21" s="103"/>
      <c r="S21" s="103"/>
      <c r="T21" s="103"/>
      <c r="V21" s="176"/>
      <c r="W21" s="176"/>
      <c r="X21" s="176"/>
      <c r="Y21" s="176"/>
      <c r="Z21" s="176"/>
    </row>
    <row r="22" spans="2:26" x14ac:dyDescent="0.25">
      <c r="B22" s="103"/>
      <c r="C22" s="81"/>
      <c r="D22" s="91"/>
      <c r="E22" s="99"/>
      <c r="F22" s="83"/>
      <c r="G22" s="103"/>
      <c r="H22" s="103"/>
      <c r="I22" s="103"/>
      <c r="J22" s="103"/>
      <c r="K22" s="103"/>
      <c r="L22" s="103"/>
      <c r="M22" s="103"/>
      <c r="N22" s="103"/>
      <c r="O22" s="103"/>
      <c r="P22" s="103"/>
      <c r="Q22" s="103"/>
      <c r="R22" s="103"/>
      <c r="S22" s="103"/>
      <c r="T22" s="103"/>
      <c r="V22" s="176"/>
      <c r="W22" s="176"/>
      <c r="X22" s="176"/>
      <c r="Y22" s="176"/>
      <c r="Z22" s="176"/>
    </row>
    <row r="23" spans="2:26" x14ac:dyDescent="0.25">
      <c r="B23" s="103"/>
      <c r="C23" s="81"/>
      <c r="D23" s="91"/>
      <c r="E23" s="99"/>
      <c r="F23" s="83"/>
      <c r="G23" s="103"/>
      <c r="H23" s="103"/>
      <c r="I23" s="103"/>
      <c r="J23" s="103"/>
      <c r="K23" s="103"/>
      <c r="L23" s="103"/>
      <c r="M23" s="103"/>
      <c r="N23" s="103"/>
      <c r="O23" s="103"/>
      <c r="P23" s="103"/>
      <c r="Q23" s="103"/>
      <c r="R23" s="103"/>
      <c r="S23" s="103"/>
      <c r="T23" s="103"/>
      <c r="V23" s="176"/>
      <c r="W23" s="176"/>
      <c r="X23" s="176"/>
      <c r="Y23" s="176"/>
      <c r="Z23" s="176"/>
    </row>
    <row r="24" spans="2:26" x14ac:dyDescent="0.25">
      <c r="B24" s="103"/>
      <c r="C24" s="81"/>
      <c r="D24" s="91"/>
      <c r="E24" s="99"/>
      <c r="F24" s="83"/>
      <c r="G24" s="103"/>
      <c r="H24" s="103"/>
      <c r="I24" s="103"/>
      <c r="J24" s="103"/>
      <c r="K24" s="103"/>
      <c r="L24" s="103"/>
      <c r="M24" s="103"/>
      <c r="N24" s="103"/>
      <c r="O24" s="103"/>
      <c r="P24" s="103"/>
      <c r="Q24" s="103"/>
      <c r="R24" s="103"/>
      <c r="S24" s="103"/>
      <c r="T24" s="103"/>
    </row>
    <row r="25" spans="2:26" x14ac:dyDescent="0.25">
      <c r="B25" s="103"/>
      <c r="C25" s="81"/>
      <c r="D25" s="91"/>
      <c r="E25" s="99"/>
      <c r="F25" s="83"/>
      <c r="G25" s="103"/>
      <c r="H25" s="103"/>
      <c r="I25" s="103"/>
      <c r="J25" s="103"/>
      <c r="K25" s="103"/>
      <c r="L25" s="103"/>
      <c r="M25" s="103"/>
      <c r="N25" s="103"/>
      <c r="O25" s="103"/>
      <c r="P25" s="103"/>
      <c r="Q25" s="103"/>
      <c r="R25" s="103"/>
      <c r="S25" s="103"/>
      <c r="T25" s="103"/>
    </row>
    <row r="26" spans="2:26" x14ac:dyDescent="0.25">
      <c r="B26" s="103"/>
      <c r="C26" s="81"/>
      <c r="D26" s="91"/>
      <c r="E26" s="99"/>
      <c r="F26" s="83"/>
      <c r="G26" s="103"/>
      <c r="H26" s="103"/>
      <c r="I26" s="103"/>
      <c r="J26" s="103"/>
      <c r="K26" s="103"/>
      <c r="L26" s="103"/>
      <c r="M26" s="103"/>
      <c r="N26" s="103"/>
      <c r="O26" s="103"/>
      <c r="P26" s="103"/>
      <c r="Q26" s="103"/>
      <c r="R26" s="103"/>
      <c r="S26" s="103"/>
      <c r="T26" s="103"/>
    </row>
    <row r="27" spans="2:26" x14ac:dyDescent="0.25">
      <c r="B27" s="103"/>
      <c r="C27" s="81"/>
      <c r="D27" s="91"/>
      <c r="E27" s="99"/>
      <c r="F27" s="83"/>
      <c r="G27" s="103"/>
      <c r="H27" s="103"/>
      <c r="I27" s="103"/>
      <c r="J27" s="103"/>
      <c r="K27" s="103"/>
      <c r="L27" s="103"/>
      <c r="M27" s="103"/>
      <c r="N27" s="103"/>
      <c r="O27" s="103"/>
      <c r="P27" s="103"/>
      <c r="Q27" s="103"/>
      <c r="R27" s="103"/>
      <c r="S27" s="103"/>
      <c r="T27" s="103"/>
    </row>
    <row r="28" spans="2:26" x14ac:dyDescent="0.25">
      <c r="B28" s="103"/>
      <c r="C28" s="81"/>
      <c r="D28" s="91"/>
      <c r="E28" s="99"/>
      <c r="F28" s="83"/>
      <c r="G28" s="103"/>
      <c r="H28" s="103"/>
      <c r="I28" s="103"/>
      <c r="J28" s="103"/>
      <c r="K28" s="103"/>
      <c r="L28" s="103"/>
      <c r="M28" s="103"/>
      <c r="N28" s="103"/>
      <c r="O28" s="103"/>
      <c r="P28" s="103"/>
      <c r="Q28" s="103"/>
      <c r="R28" s="103"/>
      <c r="S28" s="103"/>
      <c r="T28" s="103"/>
    </row>
    <row r="29" spans="2:26" x14ac:dyDescent="0.25">
      <c r="B29" s="103"/>
      <c r="C29" s="81"/>
      <c r="D29" s="91"/>
      <c r="E29" s="99"/>
      <c r="F29" s="83"/>
      <c r="G29" s="103"/>
      <c r="H29" s="103"/>
      <c r="I29" s="103"/>
      <c r="J29" s="103"/>
      <c r="K29" s="103"/>
      <c r="L29" s="103"/>
      <c r="M29" s="103"/>
      <c r="N29" s="103"/>
      <c r="O29" s="103"/>
      <c r="P29" s="103"/>
      <c r="Q29" s="103"/>
      <c r="R29" s="103"/>
      <c r="S29" s="103"/>
      <c r="T29" s="103"/>
    </row>
    <row r="30" spans="2:26" x14ac:dyDescent="0.25">
      <c r="B30" s="103"/>
      <c r="C30" s="81"/>
      <c r="D30" s="91"/>
      <c r="E30" s="99"/>
      <c r="F30" s="83"/>
      <c r="G30" s="103"/>
      <c r="H30" s="103"/>
      <c r="I30" s="103"/>
      <c r="J30" s="103"/>
      <c r="K30" s="103"/>
      <c r="L30" s="103"/>
      <c r="M30" s="103"/>
      <c r="N30" s="103"/>
      <c r="O30" s="103"/>
      <c r="P30" s="103"/>
      <c r="Q30" s="103"/>
      <c r="R30" s="103"/>
      <c r="S30" s="103"/>
      <c r="T30" s="103"/>
    </row>
    <row r="31" spans="2:26" x14ac:dyDescent="0.25">
      <c r="B31" s="103"/>
      <c r="C31" s="81"/>
      <c r="D31" s="91"/>
      <c r="E31" s="99"/>
      <c r="F31" s="83"/>
      <c r="G31" s="103"/>
      <c r="H31" s="103"/>
      <c r="I31" s="103"/>
      <c r="J31" s="103"/>
      <c r="K31" s="103"/>
      <c r="L31" s="103"/>
      <c r="M31" s="103"/>
      <c r="N31" s="103"/>
      <c r="O31" s="103"/>
      <c r="P31" s="103"/>
      <c r="Q31" s="103"/>
      <c r="R31" s="103"/>
      <c r="S31" s="103"/>
      <c r="T31" s="103"/>
    </row>
    <row r="32" spans="2:26" x14ac:dyDescent="0.25">
      <c r="B32" s="103"/>
      <c r="C32" s="81"/>
      <c r="D32" s="91"/>
      <c r="E32" s="99"/>
      <c r="F32" s="83"/>
      <c r="G32" s="103"/>
      <c r="H32" s="103"/>
      <c r="I32" s="103"/>
      <c r="J32" s="103"/>
      <c r="K32" s="103"/>
      <c r="L32" s="103"/>
      <c r="M32" s="103"/>
      <c r="N32" s="103"/>
      <c r="O32" s="103"/>
      <c r="P32" s="103"/>
      <c r="Q32" s="103"/>
      <c r="R32" s="103"/>
      <c r="S32" s="103"/>
      <c r="T32" s="103"/>
    </row>
    <row r="33" spans="2:20" x14ac:dyDescent="0.25">
      <c r="B33" s="103"/>
      <c r="C33" s="81"/>
      <c r="D33" s="91"/>
      <c r="E33" s="99"/>
      <c r="F33" s="83"/>
      <c r="G33" s="103"/>
      <c r="H33" s="103"/>
      <c r="I33" s="103"/>
      <c r="J33" s="103"/>
      <c r="K33" s="103"/>
      <c r="L33" s="103"/>
      <c r="M33" s="103"/>
      <c r="N33" s="103"/>
      <c r="O33" s="103"/>
      <c r="P33" s="103"/>
      <c r="Q33" s="103"/>
      <c r="R33" s="103"/>
      <c r="S33" s="103"/>
      <c r="T33" s="103"/>
    </row>
    <row r="34" spans="2:20" x14ac:dyDescent="0.25">
      <c r="B34" s="103"/>
      <c r="C34" s="81"/>
      <c r="D34" s="91"/>
      <c r="E34" s="99"/>
      <c r="F34" s="83"/>
      <c r="G34" s="103"/>
      <c r="H34" s="103"/>
      <c r="I34" s="103"/>
      <c r="J34" s="103"/>
      <c r="K34" s="103"/>
      <c r="L34" s="103"/>
      <c r="M34" s="103"/>
      <c r="N34" s="103"/>
      <c r="O34" s="103"/>
      <c r="P34" s="103"/>
      <c r="Q34" s="103"/>
      <c r="R34" s="103"/>
      <c r="S34" s="103"/>
      <c r="T34" s="103"/>
    </row>
    <row r="35" spans="2:20" x14ac:dyDescent="0.25">
      <c r="B35" s="103"/>
      <c r="C35" s="81"/>
      <c r="D35" s="91"/>
      <c r="E35" s="99"/>
      <c r="F35" s="83"/>
      <c r="G35" s="103"/>
      <c r="H35" s="103"/>
      <c r="I35" s="103"/>
      <c r="J35" s="103"/>
      <c r="K35" s="103"/>
      <c r="L35" s="103"/>
      <c r="M35" s="103"/>
      <c r="N35" s="103"/>
      <c r="O35" s="103"/>
      <c r="P35" s="103"/>
      <c r="Q35" s="103"/>
      <c r="R35" s="103"/>
      <c r="S35" s="103"/>
      <c r="T35" s="103"/>
    </row>
    <row r="36" spans="2:20" x14ac:dyDescent="0.25">
      <c r="B36" s="103"/>
      <c r="C36" s="81"/>
      <c r="D36" s="91"/>
      <c r="E36" s="99"/>
      <c r="F36" s="83"/>
      <c r="G36" s="103"/>
      <c r="H36" s="103"/>
      <c r="I36" s="103"/>
      <c r="J36" s="103"/>
      <c r="K36" s="103"/>
      <c r="L36" s="103"/>
      <c r="M36" s="103"/>
      <c r="N36" s="103"/>
      <c r="O36" s="103"/>
      <c r="P36" s="103"/>
      <c r="Q36" s="103"/>
      <c r="R36" s="103"/>
      <c r="S36" s="103"/>
      <c r="T36" s="103"/>
    </row>
    <row r="37" spans="2:20" x14ac:dyDescent="0.25">
      <c r="B37" s="103"/>
      <c r="C37" s="81"/>
      <c r="D37" s="91"/>
      <c r="E37" s="99"/>
      <c r="F37" s="83"/>
      <c r="G37" s="103"/>
      <c r="H37" s="103"/>
      <c r="I37" s="103"/>
      <c r="J37" s="103"/>
      <c r="K37" s="103"/>
      <c r="L37" s="103"/>
      <c r="M37" s="103"/>
      <c r="N37" s="103"/>
      <c r="O37" s="103"/>
      <c r="P37" s="103"/>
      <c r="Q37" s="103"/>
      <c r="R37" s="103"/>
      <c r="S37" s="103"/>
      <c r="T37" s="103"/>
    </row>
    <row r="38" spans="2:20" x14ac:dyDescent="0.25">
      <c r="B38" s="103"/>
      <c r="C38" s="81"/>
      <c r="D38" s="91"/>
      <c r="E38" s="99"/>
      <c r="F38" s="83"/>
      <c r="G38" s="103"/>
      <c r="H38" s="103"/>
      <c r="I38" s="103"/>
      <c r="J38" s="103"/>
      <c r="K38" s="103"/>
      <c r="L38" s="103"/>
      <c r="M38" s="103"/>
      <c r="N38" s="103"/>
      <c r="O38" s="103"/>
      <c r="P38" s="103"/>
      <c r="Q38" s="103"/>
      <c r="R38" s="103"/>
      <c r="S38" s="103"/>
      <c r="T38" s="103"/>
    </row>
    <row r="39" spans="2:20" x14ac:dyDescent="0.25">
      <c r="B39" s="103"/>
      <c r="C39" s="81"/>
      <c r="D39" s="91"/>
      <c r="E39" s="99"/>
      <c r="F39" s="83"/>
      <c r="G39" s="103"/>
      <c r="H39" s="103"/>
      <c r="I39" s="103"/>
      <c r="J39" s="103"/>
      <c r="K39" s="103"/>
      <c r="L39" s="103"/>
      <c r="M39" s="103"/>
      <c r="N39" s="103"/>
      <c r="O39" s="103"/>
      <c r="P39" s="103"/>
      <c r="Q39" s="103"/>
      <c r="R39" s="103"/>
      <c r="S39" s="103"/>
      <c r="T39" s="103"/>
    </row>
    <row r="40" spans="2:20" x14ac:dyDescent="0.25">
      <c r="B40" s="47"/>
      <c r="C40" s="47"/>
      <c r="D40" s="47"/>
      <c r="E40" s="47"/>
      <c r="F40" s="47"/>
      <c r="G40" s="47"/>
      <c r="H40" s="47"/>
      <c r="I40" s="47"/>
      <c r="J40" s="47"/>
      <c r="K40" s="47"/>
      <c r="L40" s="47"/>
      <c r="M40" s="47"/>
      <c r="N40" s="47"/>
      <c r="O40" s="47"/>
      <c r="P40" s="47"/>
      <c r="Q40" s="103"/>
      <c r="R40" s="103"/>
    </row>
    <row r="41" spans="2:20" x14ac:dyDescent="0.25">
      <c r="B41" s="47"/>
      <c r="C41" s="47"/>
      <c r="D41" s="47"/>
      <c r="E41" s="47"/>
      <c r="F41" s="47"/>
      <c r="G41" s="47"/>
      <c r="H41" s="47"/>
      <c r="I41" s="47"/>
      <c r="J41" s="47"/>
      <c r="K41" s="47"/>
      <c r="L41" s="47"/>
      <c r="M41" s="47"/>
      <c r="N41" s="47"/>
      <c r="O41" s="47"/>
      <c r="P41" s="47"/>
      <c r="Q41" s="103"/>
      <c r="R41" s="103"/>
    </row>
    <row r="42" spans="2:20" x14ac:dyDescent="0.25">
      <c r="B42" s="47"/>
      <c r="C42" s="47"/>
      <c r="D42" s="47"/>
      <c r="E42" s="47"/>
      <c r="F42" s="47"/>
      <c r="G42" s="47"/>
      <c r="H42" s="47"/>
      <c r="I42" s="47"/>
      <c r="J42" s="47"/>
      <c r="K42" s="47"/>
      <c r="L42" s="47"/>
      <c r="M42" s="47"/>
      <c r="N42" s="47"/>
      <c r="O42" s="47"/>
      <c r="P42" s="47"/>
      <c r="Q42" s="103"/>
      <c r="R42" s="103"/>
    </row>
    <row r="43" spans="2:20" x14ac:dyDescent="0.25">
      <c r="B43" s="47"/>
      <c r="C43" s="47"/>
      <c r="D43" s="47"/>
      <c r="E43" s="47"/>
      <c r="F43" s="47"/>
      <c r="G43" s="47"/>
      <c r="H43" s="47"/>
      <c r="I43" s="47"/>
      <c r="J43" s="47"/>
      <c r="K43" s="47"/>
      <c r="L43" s="47"/>
      <c r="M43" s="47"/>
      <c r="N43" s="47"/>
      <c r="O43" s="47"/>
      <c r="P43" s="47"/>
      <c r="Q43" s="103"/>
      <c r="R43" s="103"/>
    </row>
    <row r="44" spans="2:20" x14ac:dyDescent="0.25">
      <c r="B44" s="47"/>
      <c r="C44" s="47"/>
      <c r="D44" s="47"/>
      <c r="E44" s="47"/>
      <c r="F44" s="47"/>
      <c r="G44" s="47"/>
      <c r="H44" s="47"/>
      <c r="I44" s="47"/>
      <c r="J44" s="47"/>
      <c r="K44" s="47"/>
      <c r="L44" s="47"/>
      <c r="M44" s="47"/>
      <c r="N44" s="47"/>
      <c r="O44" s="47"/>
      <c r="P44" s="47"/>
      <c r="Q44" s="103"/>
      <c r="R44" s="103"/>
    </row>
    <row r="45" spans="2:20" x14ac:dyDescent="0.25">
      <c r="C45" s="81"/>
      <c r="D45" s="91"/>
      <c r="E45" s="99"/>
      <c r="F45" s="83"/>
    </row>
    <row r="46" spans="2:20" ht="16.5" customHeight="1" x14ac:dyDescent="0.3">
      <c r="B46" s="54" t="s">
        <v>263</v>
      </c>
    </row>
    <row r="47" spans="2:20" ht="13.9" customHeight="1" x14ac:dyDescent="0.3">
      <c r="B47" s="34"/>
    </row>
  </sheetData>
  <sheetProtection selectLockedCells="1" selectUnlockedCells="1"/>
  <mergeCells count="4">
    <mergeCell ref="B4:T4"/>
    <mergeCell ref="B15:T15"/>
    <mergeCell ref="B7:T7"/>
    <mergeCell ref="B5:T5"/>
  </mergeCells>
  <hyperlinks>
    <hyperlink ref="B2" location="Indice!A1" display="Índice"/>
    <hyperlink ref="S2" location="'1.3.3_VAB-CONEX'!A1" display="Anterior"/>
    <hyperlink ref="T2" location="'2.1.1_GCF-PIB'!A1" display="Siguiente"/>
  </hyperlinks>
  <pageMargins left="0.25" right="0.25" top="0.75" bottom="0.75" header="0.3" footer="0.3"/>
  <pageSetup paperSize="9" scale="85" orientation="portrait" horizontalDpi="4294967293" verticalDpi="30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93"/>
  <sheetViews>
    <sheetView showGridLines="0" zoomScale="60" zoomScaleNormal="60" workbookViewId="0">
      <pane ySplit="2" topLeftCell="A3" activePane="bottomLeft" state="frozen"/>
      <selection activeCell="B87" sqref="B87"/>
      <selection pane="bottomLeft"/>
    </sheetView>
  </sheetViews>
  <sheetFormatPr baseColWidth="10" defaultRowHeight="13.5" x14ac:dyDescent="0.25"/>
  <cols>
    <col min="1" max="1" width="2.7109375" customWidth="1"/>
    <col min="2" max="2" width="50.7109375" customWidth="1"/>
    <col min="3" max="20" width="14.28515625" customWidth="1"/>
    <col min="21" max="21" width="2.7109375" customWidth="1"/>
  </cols>
  <sheetData>
    <row r="1" spans="2:20" ht="85.15" customHeight="1" x14ac:dyDescent="0.25"/>
    <row r="2" spans="2:20" ht="17.25" customHeight="1" x14ac:dyDescent="0.25">
      <c r="B2" s="14" t="s">
        <v>0</v>
      </c>
      <c r="C2" s="15"/>
      <c r="D2" s="15"/>
      <c r="E2" s="15"/>
      <c r="F2" s="15"/>
      <c r="G2" s="15"/>
      <c r="H2" s="15"/>
      <c r="I2" s="15"/>
      <c r="J2" s="15"/>
      <c r="K2" s="15"/>
      <c r="L2" s="15"/>
      <c r="M2" s="15"/>
      <c r="S2" s="16" t="s">
        <v>138</v>
      </c>
      <c r="T2" s="16" t="s">
        <v>137</v>
      </c>
    </row>
    <row r="3" spans="2:20" ht="18" customHeight="1" x14ac:dyDescent="0.25">
      <c r="B3" s="17"/>
      <c r="C3" s="18"/>
      <c r="D3" s="18"/>
      <c r="E3" s="18"/>
      <c r="F3" s="18"/>
      <c r="G3" s="18"/>
      <c r="H3" s="18"/>
      <c r="I3" s="18"/>
      <c r="J3" s="18"/>
      <c r="K3" s="18"/>
      <c r="L3" s="18"/>
      <c r="M3" s="18"/>
      <c r="S3" s="20"/>
      <c r="T3" s="20"/>
    </row>
    <row r="4" spans="2:20" ht="18" customHeight="1" x14ac:dyDescent="0.25">
      <c r="B4" s="306" t="s">
        <v>46</v>
      </c>
      <c r="C4" s="306"/>
      <c r="D4" s="306"/>
      <c r="E4" s="306"/>
      <c r="F4" s="306"/>
      <c r="G4" s="306"/>
      <c r="H4" s="306"/>
      <c r="I4" s="306"/>
      <c r="J4" s="306"/>
      <c r="K4" s="306"/>
      <c r="L4" s="306"/>
      <c r="M4" s="306"/>
      <c r="N4" s="306"/>
      <c r="O4" s="306"/>
      <c r="P4" s="306"/>
      <c r="Q4" s="306"/>
      <c r="R4" s="306"/>
      <c r="S4" s="306"/>
      <c r="T4" s="306"/>
    </row>
    <row r="5" spans="2:20" ht="34.9" customHeight="1" x14ac:dyDescent="0.25">
      <c r="B5" s="299" t="s">
        <v>219</v>
      </c>
      <c r="C5" s="299"/>
      <c r="D5" s="299"/>
      <c r="E5" s="299"/>
      <c r="F5" s="299"/>
      <c r="G5" s="299"/>
      <c r="H5" s="299"/>
      <c r="I5" s="299"/>
      <c r="J5" s="299"/>
      <c r="K5" s="299"/>
      <c r="L5" s="299"/>
      <c r="M5" s="299"/>
      <c r="N5" s="299"/>
      <c r="O5" s="299"/>
      <c r="P5" s="299"/>
      <c r="Q5" s="299"/>
      <c r="R5" s="299"/>
      <c r="S5" s="299"/>
      <c r="T5" s="299"/>
    </row>
    <row r="6" spans="2:20" ht="18" customHeight="1" x14ac:dyDescent="0.25">
      <c r="C6" s="21"/>
      <c r="D6" s="21"/>
      <c r="E6" s="21"/>
      <c r="F6" s="21"/>
      <c r="G6" s="21"/>
      <c r="H6" s="21"/>
      <c r="I6" s="21"/>
      <c r="J6" s="21"/>
      <c r="K6" s="21"/>
      <c r="L6" s="21"/>
      <c r="M6" s="21"/>
      <c r="N6" s="21"/>
      <c r="O6" s="21"/>
      <c r="P6" s="21"/>
      <c r="Q6" s="20"/>
      <c r="R6" s="20"/>
    </row>
    <row r="7" spans="2:20" ht="33" customHeight="1" x14ac:dyDescent="0.25">
      <c r="B7" s="300" t="s">
        <v>58</v>
      </c>
      <c r="C7" s="300"/>
      <c r="D7" s="300"/>
      <c r="E7" s="300"/>
      <c r="F7" s="300"/>
      <c r="G7" s="300"/>
      <c r="H7" s="300"/>
      <c r="I7" s="300"/>
      <c r="J7" s="300"/>
      <c r="K7" s="300"/>
      <c r="L7" s="300"/>
      <c r="M7" s="300"/>
      <c r="N7" s="300"/>
      <c r="O7" s="300"/>
      <c r="P7" s="300"/>
      <c r="Q7" s="300"/>
      <c r="R7" s="300"/>
      <c r="S7" s="300"/>
      <c r="T7" s="300"/>
    </row>
    <row r="8" spans="2:20" ht="33" customHeight="1" x14ac:dyDescent="0.25">
      <c r="B8" s="55" t="s">
        <v>1</v>
      </c>
      <c r="C8" s="55">
        <v>2007</v>
      </c>
      <c r="D8" s="55">
        <v>2008</v>
      </c>
      <c r="E8" s="55">
        <v>2009</v>
      </c>
      <c r="F8" s="55">
        <v>2010</v>
      </c>
      <c r="G8" s="55">
        <v>2011</v>
      </c>
      <c r="H8" s="55">
        <v>2012</v>
      </c>
      <c r="I8" s="55">
        <v>2013</v>
      </c>
      <c r="J8" s="55">
        <v>2014</v>
      </c>
      <c r="K8" s="55">
        <v>2015</v>
      </c>
      <c r="L8" s="55">
        <v>2016</v>
      </c>
      <c r="M8" s="24">
        <v>2017</v>
      </c>
      <c r="N8" s="24">
        <v>2018</v>
      </c>
      <c r="O8" s="24">
        <v>2019</v>
      </c>
      <c r="P8" s="24">
        <v>2020</v>
      </c>
      <c r="Q8" s="24">
        <v>2021</v>
      </c>
      <c r="R8" s="24">
        <v>2022</v>
      </c>
      <c r="S8" s="24">
        <v>2023</v>
      </c>
      <c r="T8" s="24">
        <v>2024</v>
      </c>
    </row>
    <row r="9" spans="2:20" ht="33" customHeight="1" x14ac:dyDescent="0.25">
      <c r="B9" s="108" t="s">
        <v>164</v>
      </c>
      <c r="C9" s="109">
        <v>1737367</v>
      </c>
      <c r="D9" s="109">
        <v>1904857</v>
      </c>
      <c r="E9" s="198">
        <v>2030104</v>
      </c>
      <c r="F9" s="109">
        <v>2286699</v>
      </c>
      <c r="G9" s="109">
        <v>2431781</v>
      </c>
      <c r="H9" s="109">
        <v>2586652</v>
      </c>
      <c r="I9" s="109">
        <v>2765498</v>
      </c>
      <c r="J9" s="109">
        <v>3036190</v>
      </c>
      <c r="K9" s="109">
        <v>3034962</v>
      </c>
      <c r="L9" s="109">
        <v>3072212</v>
      </c>
      <c r="M9" s="198">
        <v>3224790</v>
      </c>
      <c r="N9" s="198">
        <v>3376552</v>
      </c>
      <c r="O9" s="198">
        <v>3457395</v>
      </c>
      <c r="P9" s="198">
        <v>2722109</v>
      </c>
      <c r="Q9" s="198">
        <v>3052665</v>
      </c>
      <c r="R9" s="198">
        <v>3290373</v>
      </c>
      <c r="S9" s="198">
        <v>3391236</v>
      </c>
      <c r="T9" s="109">
        <v>3428669</v>
      </c>
    </row>
    <row r="10" spans="2:20" ht="33" customHeight="1" x14ac:dyDescent="0.25">
      <c r="B10" s="108" t="s">
        <v>165</v>
      </c>
      <c r="C10" s="109">
        <v>2051203</v>
      </c>
      <c r="D10" s="109">
        <v>2569843</v>
      </c>
      <c r="E10" s="198">
        <v>2850686</v>
      </c>
      <c r="F10" s="109">
        <v>3077692</v>
      </c>
      <c r="G10" s="109">
        <v>3629491</v>
      </c>
      <c r="H10" s="109">
        <v>3902072</v>
      </c>
      <c r="I10" s="109">
        <v>4499718</v>
      </c>
      <c r="J10" s="109">
        <v>4380616</v>
      </c>
      <c r="K10" s="109">
        <v>4434725</v>
      </c>
      <c r="L10" s="109">
        <v>4412579</v>
      </c>
      <c r="M10" s="198">
        <v>4768171</v>
      </c>
      <c r="N10" s="198">
        <v>4816557</v>
      </c>
      <c r="O10" s="198">
        <v>4954500</v>
      </c>
      <c r="P10" s="198">
        <v>4444045</v>
      </c>
      <c r="Q10" s="198">
        <v>4281855</v>
      </c>
      <c r="R10" s="198">
        <v>4476461</v>
      </c>
      <c r="S10" s="198">
        <v>4904785</v>
      </c>
      <c r="T10" s="109">
        <v>4926261</v>
      </c>
    </row>
    <row r="11" spans="2:20" ht="33" customHeight="1" x14ac:dyDescent="0.25">
      <c r="B11" s="199" t="s">
        <v>166</v>
      </c>
      <c r="C11" s="109">
        <v>1877711</v>
      </c>
      <c r="D11" s="109">
        <v>2352116</v>
      </c>
      <c r="E11" s="198">
        <v>2605248</v>
      </c>
      <c r="F11" s="109">
        <v>2801244</v>
      </c>
      <c r="G11" s="109">
        <v>3281069</v>
      </c>
      <c r="H11" s="109">
        <v>3547815</v>
      </c>
      <c r="I11" s="109">
        <v>4064608</v>
      </c>
      <c r="J11" s="109">
        <v>3971627</v>
      </c>
      <c r="K11" s="109">
        <v>4034761</v>
      </c>
      <c r="L11" s="109">
        <v>4036856</v>
      </c>
      <c r="M11" s="198">
        <v>4456535</v>
      </c>
      <c r="N11" s="198">
        <v>4510380</v>
      </c>
      <c r="O11" s="198">
        <v>4654315</v>
      </c>
      <c r="P11" s="198">
        <v>4214372</v>
      </c>
      <c r="Q11" s="198">
        <v>4039272</v>
      </c>
      <c r="R11" s="198">
        <v>4250559</v>
      </c>
      <c r="S11" s="198">
        <v>4680838</v>
      </c>
      <c r="T11" s="109">
        <v>4696751</v>
      </c>
    </row>
    <row r="12" spans="2:20" ht="33" customHeight="1" x14ac:dyDescent="0.25">
      <c r="B12" s="199" t="s">
        <v>167</v>
      </c>
      <c r="C12" s="109">
        <v>173492</v>
      </c>
      <c r="D12" s="109">
        <v>217727</v>
      </c>
      <c r="E12" s="198">
        <v>245438</v>
      </c>
      <c r="F12" s="109">
        <v>276448</v>
      </c>
      <c r="G12" s="109">
        <v>348422</v>
      </c>
      <c r="H12" s="109">
        <v>354257</v>
      </c>
      <c r="I12" s="109">
        <v>435110</v>
      </c>
      <c r="J12" s="109">
        <v>408989</v>
      </c>
      <c r="K12" s="109">
        <v>399964</v>
      </c>
      <c r="L12" s="109">
        <v>375723</v>
      </c>
      <c r="M12" s="198">
        <v>311636</v>
      </c>
      <c r="N12" s="198">
        <v>306177</v>
      </c>
      <c r="O12" s="198">
        <v>300185</v>
      </c>
      <c r="P12" s="198">
        <v>229673</v>
      </c>
      <c r="Q12" s="198">
        <v>242583</v>
      </c>
      <c r="R12" s="198">
        <v>225902</v>
      </c>
      <c r="S12" s="198">
        <v>223947</v>
      </c>
      <c r="T12" s="109">
        <v>229510</v>
      </c>
    </row>
    <row r="13" spans="2:20" ht="33" customHeight="1" x14ac:dyDescent="0.25">
      <c r="B13" s="108" t="s">
        <v>168</v>
      </c>
      <c r="C13" s="109">
        <v>7657</v>
      </c>
      <c r="D13" s="109">
        <v>7680</v>
      </c>
      <c r="E13" s="198">
        <v>8799</v>
      </c>
      <c r="F13" s="109">
        <v>7160</v>
      </c>
      <c r="G13" s="109">
        <v>7295</v>
      </c>
      <c r="H13" s="109">
        <v>8932</v>
      </c>
      <c r="I13" s="109">
        <v>7787</v>
      </c>
      <c r="J13" s="109">
        <v>10160</v>
      </c>
      <c r="K13" s="109">
        <v>7619</v>
      </c>
      <c r="L13" s="200">
        <v>7755</v>
      </c>
      <c r="M13" s="201">
        <v>12354</v>
      </c>
      <c r="N13" s="201">
        <v>13946</v>
      </c>
      <c r="O13" s="201">
        <v>14172</v>
      </c>
      <c r="P13" s="201">
        <v>12932</v>
      </c>
      <c r="Q13" s="201">
        <v>13135</v>
      </c>
      <c r="R13" s="201">
        <v>14434</v>
      </c>
      <c r="S13" s="201">
        <v>14407</v>
      </c>
      <c r="T13" s="109">
        <v>13411</v>
      </c>
    </row>
    <row r="14" spans="2:20" ht="33" customHeight="1" x14ac:dyDescent="0.25">
      <c r="B14" s="121" t="s">
        <v>169</v>
      </c>
      <c r="C14" s="78">
        <v>3796227</v>
      </c>
      <c r="D14" s="78">
        <v>4482380</v>
      </c>
      <c r="E14" s="78">
        <v>4889589</v>
      </c>
      <c r="F14" s="78">
        <v>5371551</v>
      </c>
      <c r="G14" s="78">
        <v>6068567</v>
      </c>
      <c r="H14" s="78">
        <v>6497656</v>
      </c>
      <c r="I14" s="78">
        <v>7273003</v>
      </c>
      <c r="J14" s="78">
        <v>7426966</v>
      </c>
      <c r="K14" s="202">
        <v>7477306</v>
      </c>
      <c r="L14" s="203">
        <v>7492546</v>
      </c>
      <c r="M14" s="204">
        <v>8005315</v>
      </c>
      <c r="N14" s="204">
        <v>8207055</v>
      </c>
      <c r="O14" s="204">
        <v>8426067</v>
      </c>
      <c r="P14" s="204">
        <v>7179086</v>
      </c>
      <c r="Q14" s="204">
        <v>7347655</v>
      </c>
      <c r="R14" s="204">
        <v>7781268</v>
      </c>
      <c r="S14" s="204">
        <v>8310428</v>
      </c>
      <c r="T14" s="78">
        <v>8368341</v>
      </c>
    </row>
    <row r="15" spans="2:20" ht="33" customHeight="1" x14ac:dyDescent="0.25">
      <c r="B15" s="108" t="s">
        <v>289</v>
      </c>
      <c r="C15" s="109">
        <v>49848726.264110103</v>
      </c>
      <c r="D15" s="109">
        <v>61139437.082446702</v>
      </c>
      <c r="E15" s="109">
        <v>60094976.937057696</v>
      </c>
      <c r="F15" s="109">
        <v>68151329.246774003</v>
      </c>
      <c r="G15" s="109">
        <v>78986647.839196697</v>
      </c>
      <c r="H15" s="109">
        <v>87735047.7407123</v>
      </c>
      <c r="I15" s="109">
        <v>96570334.734164804</v>
      </c>
      <c r="J15" s="109">
        <v>102717793.36090501</v>
      </c>
      <c r="K15" s="205">
        <v>97209557.101837903</v>
      </c>
      <c r="L15" s="206">
        <v>97671432.666643396</v>
      </c>
      <c r="M15" s="206">
        <v>104467485.714113</v>
      </c>
      <c r="N15" s="206">
        <v>107478961</v>
      </c>
      <c r="O15" s="206">
        <v>107595830.000003</v>
      </c>
      <c r="P15" s="206">
        <v>95865473.000000298</v>
      </c>
      <c r="Q15" s="206">
        <v>107179074.00000601</v>
      </c>
      <c r="R15" s="206">
        <v>116133120.999997</v>
      </c>
      <c r="S15" s="206">
        <v>121147056.999993</v>
      </c>
      <c r="T15" s="109">
        <v>124676074.670084</v>
      </c>
    </row>
    <row r="16" spans="2:20" ht="33" customHeight="1" x14ac:dyDescent="0.25"/>
    <row r="17" spans="2:20" ht="14.25" customHeight="1" x14ac:dyDescent="0.3">
      <c r="B17" s="34"/>
      <c r="D17" s="36"/>
      <c r="E17" s="36"/>
      <c r="F17" s="36"/>
      <c r="G17" s="36"/>
      <c r="H17" s="36"/>
      <c r="I17" s="36"/>
    </row>
    <row r="18" spans="2:20" ht="16.5" customHeight="1" x14ac:dyDescent="0.3">
      <c r="C18" s="37"/>
      <c r="D18" s="37"/>
      <c r="E18" s="37"/>
      <c r="F18" s="37"/>
      <c r="G18" s="37"/>
      <c r="H18" s="37"/>
      <c r="I18" s="37"/>
    </row>
    <row r="19" spans="2:20" ht="33" customHeight="1" x14ac:dyDescent="0.25">
      <c r="B19" s="305" t="s">
        <v>220</v>
      </c>
      <c r="C19" s="305"/>
      <c r="D19" s="305"/>
      <c r="E19" s="305"/>
      <c r="F19" s="305"/>
      <c r="G19" s="305"/>
      <c r="H19" s="305"/>
      <c r="I19" s="305"/>
      <c r="J19" s="305"/>
      <c r="K19" s="305"/>
      <c r="L19" s="305"/>
      <c r="M19" s="305"/>
      <c r="N19" s="305"/>
      <c r="O19" s="305"/>
      <c r="P19" s="305"/>
      <c r="Q19" s="305"/>
      <c r="R19" s="305"/>
      <c r="S19" s="305"/>
      <c r="T19" s="305"/>
    </row>
    <row r="23" spans="2:20" x14ac:dyDescent="0.25">
      <c r="C23" s="184">
        <f>+C8</f>
        <v>2007</v>
      </c>
      <c r="D23" s="184">
        <f t="shared" ref="D23:T23" si="0">+D8</f>
        <v>2008</v>
      </c>
      <c r="E23" s="184">
        <f t="shared" si="0"/>
        <v>2009</v>
      </c>
      <c r="F23" s="184">
        <f t="shared" si="0"/>
        <v>2010</v>
      </c>
      <c r="G23" s="184">
        <f t="shared" si="0"/>
        <v>2011</v>
      </c>
      <c r="H23" s="184">
        <f t="shared" si="0"/>
        <v>2012</v>
      </c>
      <c r="I23" s="184">
        <f t="shared" si="0"/>
        <v>2013</v>
      </c>
      <c r="J23" s="184">
        <f t="shared" si="0"/>
        <v>2014</v>
      </c>
      <c r="K23" s="184">
        <f t="shared" si="0"/>
        <v>2015</v>
      </c>
      <c r="L23" s="184">
        <f t="shared" si="0"/>
        <v>2016</v>
      </c>
      <c r="M23" s="184">
        <f t="shared" si="0"/>
        <v>2017</v>
      </c>
      <c r="N23" s="184">
        <f t="shared" si="0"/>
        <v>2018</v>
      </c>
      <c r="O23" s="184">
        <f t="shared" si="0"/>
        <v>2019</v>
      </c>
      <c r="P23" s="184">
        <f t="shared" si="0"/>
        <v>2020</v>
      </c>
      <c r="Q23" s="184">
        <f t="shared" si="0"/>
        <v>2021</v>
      </c>
      <c r="R23" s="184">
        <f t="shared" si="0"/>
        <v>2022</v>
      </c>
      <c r="S23" s="184">
        <f t="shared" si="0"/>
        <v>2023</v>
      </c>
      <c r="T23" s="184">
        <f t="shared" si="0"/>
        <v>2024</v>
      </c>
    </row>
    <row r="24" spans="2:20" x14ac:dyDescent="0.25">
      <c r="B24" s="126" t="str">
        <f t="shared" ref="B24:T24" si="1">+B14</f>
        <v xml:space="preserve">Gasto de consumo final total en enseñanza </v>
      </c>
      <c r="C24" s="126">
        <f t="shared" si="1"/>
        <v>3796227</v>
      </c>
      <c r="D24" s="126">
        <f t="shared" si="1"/>
        <v>4482380</v>
      </c>
      <c r="E24" s="126">
        <f t="shared" si="1"/>
        <v>4889589</v>
      </c>
      <c r="F24" s="126">
        <f t="shared" si="1"/>
        <v>5371551</v>
      </c>
      <c r="G24" s="126">
        <f t="shared" si="1"/>
        <v>6068567</v>
      </c>
      <c r="H24" s="126">
        <f t="shared" si="1"/>
        <v>6497656</v>
      </c>
      <c r="I24" s="126">
        <f t="shared" si="1"/>
        <v>7273003</v>
      </c>
      <c r="J24" s="126">
        <f t="shared" si="1"/>
        <v>7426966</v>
      </c>
      <c r="K24" s="126">
        <f t="shared" si="1"/>
        <v>7477306</v>
      </c>
      <c r="L24" s="126">
        <f t="shared" si="1"/>
        <v>7492546</v>
      </c>
      <c r="M24" s="126">
        <f t="shared" si="1"/>
        <v>8005315</v>
      </c>
      <c r="N24" s="126">
        <f t="shared" si="1"/>
        <v>8207055</v>
      </c>
      <c r="O24" s="126">
        <f t="shared" si="1"/>
        <v>8426067</v>
      </c>
      <c r="P24" s="126">
        <f t="shared" si="1"/>
        <v>7179086</v>
      </c>
      <c r="Q24" s="126">
        <f t="shared" si="1"/>
        <v>7347655</v>
      </c>
      <c r="R24" s="126">
        <f t="shared" si="1"/>
        <v>7781268</v>
      </c>
      <c r="S24" s="126">
        <f t="shared" si="1"/>
        <v>8310428</v>
      </c>
      <c r="T24" s="126">
        <f t="shared" si="1"/>
        <v>8368341</v>
      </c>
    </row>
    <row r="25" spans="2:20" x14ac:dyDescent="0.25">
      <c r="B25" s="184" t="s">
        <v>122</v>
      </c>
      <c r="C25" s="43">
        <f t="shared" ref="C25:T25" si="2">+C14/C15</f>
        <v>7.6154944860310159E-2</v>
      </c>
      <c r="D25" s="43">
        <f t="shared" si="2"/>
        <v>7.3314054134248866E-2</v>
      </c>
      <c r="E25" s="43">
        <f t="shared" si="2"/>
        <v>8.1364354380587575E-2</v>
      </c>
      <c r="F25" s="43">
        <f t="shared" si="2"/>
        <v>7.8817993124532734E-2</v>
      </c>
      <c r="G25" s="43">
        <f t="shared" si="2"/>
        <v>7.6830289245273006E-2</v>
      </c>
      <c r="H25" s="43">
        <f t="shared" si="2"/>
        <v>7.4059981356627766E-2</v>
      </c>
      <c r="I25" s="43">
        <f t="shared" si="2"/>
        <v>7.5313014291820052E-2</v>
      </c>
      <c r="J25" s="43">
        <f t="shared" si="2"/>
        <v>7.2304571165240264E-2</v>
      </c>
      <c r="K25" s="43">
        <f t="shared" si="2"/>
        <v>7.6919453425414577E-2</v>
      </c>
      <c r="L25" s="43">
        <f t="shared" si="2"/>
        <v>7.6711744626213954E-2</v>
      </c>
      <c r="M25" s="43">
        <f t="shared" si="2"/>
        <v>7.6629727855300769E-2</v>
      </c>
      <c r="N25" s="43">
        <f t="shared" si="2"/>
        <v>7.6359642144289058E-2</v>
      </c>
      <c r="O25" s="43">
        <f t="shared" si="2"/>
        <v>7.8312207824408855E-2</v>
      </c>
      <c r="P25" s="43">
        <f t="shared" si="2"/>
        <v>7.4887086824262344E-2</v>
      </c>
      <c r="Q25" s="43">
        <f t="shared" si="2"/>
        <v>6.8554940118250959E-2</v>
      </c>
      <c r="R25" s="43">
        <f t="shared" si="2"/>
        <v>6.7003004250615131E-2</v>
      </c>
      <c r="S25" s="43">
        <f t="shared" si="2"/>
        <v>6.8597852938354756E-2</v>
      </c>
      <c r="T25" s="43">
        <f t="shared" si="2"/>
        <v>6.7120664667572993E-2</v>
      </c>
    </row>
    <row r="55" spans="2:20" ht="33" customHeight="1" x14ac:dyDescent="0.25">
      <c r="B55" s="305" t="s">
        <v>280</v>
      </c>
      <c r="C55" s="305"/>
      <c r="D55" s="305"/>
      <c r="E55" s="305"/>
      <c r="F55" s="305"/>
      <c r="G55" s="305"/>
      <c r="H55" s="305"/>
      <c r="I55" s="305"/>
      <c r="J55" s="305"/>
      <c r="K55" s="305"/>
      <c r="L55" s="305"/>
      <c r="M55" s="305"/>
      <c r="N55" s="305"/>
      <c r="O55" s="305"/>
      <c r="P55" s="305"/>
      <c r="Q55" s="305"/>
      <c r="R55" s="305"/>
      <c r="S55" s="305"/>
      <c r="T55" s="305"/>
    </row>
    <row r="60" spans="2:20" x14ac:dyDescent="0.25">
      <c r="E60" s="184" t="e">
        <f>+#REF!</f>
        <v>#REF!</v>
      </c>
      <c r="F60" s="184" t="e">
        <f>+E60</f>
        <v>#REF!</v>
      </c>
    </row>
    <row r="62" spans="2:20" x14ac:dyDescent="0.25">
      <c r="D62" s="126" t="str">
        <f>+B9</f>
        <v xml:space="preserve"> Gasto de consumo final de los hogares</v>
      </c>
      <c r="E62" s="126">
        <f>+T9</f>
        <v>3428669</v>
      </c>
      <c r="F62" s="43">
        <f>+E62/E67</f>
        <v>0.4097190829102208</v>
      </c>
    </row>
    <row r="63" spans="2:20" x14ac:dyDescent="0.25">
      <c r="D63" s="126" t="str">
        <f>+B13</f>
        <v xml:space="preserve">Gasto de consumo final de las instituciones sin fines de lucro </v>
      </c>
      <c r="E63" s="126">
        <f>+T13</f>
        <v>13411</v>
      </c>
      <c r="F63" s="176">
        <f>+E63/E67</f>
        <v>1.6025876574580313E-3</v>
      </c>
      <c r="G63" s="45"/>
    </row>
    <row r="64" spans="2:20" x14ac:dyDescent="0.25">
      <c r="D64" s="126" t="str">
        <f>+B10</f>
        <v xml:space="preserve"> Gasto de consumo final del gobierno general</v>
      </c>
      <c r="E64" s="126">
        <f>+T10</f>
        <v>4926261</v>
      </c>
      <c r="F64" s="43">
        <f>+E64/E67</f>
        <v>0.58867832943232112</v>
      </c>
    </row>
    <row r="65" spans="3:8" x14ac:dyDescent="0.25">
      <c r="D65" s="126" t="str">
        <f>+B11</f>
        <v xml:space="preserve"> Gasto de consumo final individual del gobierno general</v>
      </c>
      <c r="E65" s="126">
        <f>+T11</f>
        <v>4696751</v>
      </c>
      <c r="F65" s="43">
        <f>+E65/$E$64</f>
        <v>0.953410913469668</v>
      </c>
    </row>
    <row r="66" spans="3:8" x14ac:dyDescent="0.25">
      <c r="D66" s="126" t="str">
        <f>+B12</f>
        <v xml:space="preserve"> Gasto de consumo final colectivo del gobierno general </v>
      </c>
      <c r="E66" s="126">
        <f>+T12</f>
        <v>229510</v>
      </c>
      <c r="F66" s="43">
        <f>+E66/$E$64</f>
        <v>4.658908653033203E-2</v>
      </c>
    </row>
    <row r="67" spans="3:8" ht="16.5" customHeight="1" x14ac:dyDescent="0.3">
      <c r="C67" s="115"/>
      <c r="D67" s="115"/>
      <c r="E67" s="126">
        <f>+E62+E64+E63</f>
        <v>8368341</v>
      </c>
      <c r="F67" s="115"/>
      <c r="G67" s="115"/>
      <c r="H67" s="115"/>
    </row>
    <row r="68" spans="3:8" ht="16.5" customHeight="1" x14ac:dyDescent="0.3">
      <c r="C68" s="115"/>
      <c r="G68" s="115"/>
      <c r="H68" s="115"/>
    </row>
    <row r="69" spans="3:8" ht="16.5" customHeight="1" x14ac:dyDescent="0.3">
      <c r="C69" s="115"/>
      <c r="G69" s="115"/>
      <c r="H69" s="115"/>
    </row>
    <row r="70" spans="3:8" ht="16.5" customHeight="1" x14ac:dyDescent="0.3">
      <c r="C70" s="115"/>
      <c r="D70" s="115"/>
      <c r="E70" s="115"/>
      <c r="F70" s="115"/>
      <c r="G70" s="115"/>
      <c r="H70" s="115"/>
    </row>
    <row r="71" spans="3:8" ht="16.5" customHeight="1" x14ac:dyDescent="0.3">
      <c r="C71" s="115"/>
      <c r="D71" s="115"/>
      <c r="E71" s="115"/>
      <c r="F71" s="115"/>
      <c r="G71" s="115"/>
      <c r="H71" s="115"/>
    </row>
    <row r="72" spans="3:8" ht="16.5" customHeight="1" x14ac:dyDescent="0.3">
      <c r="C72" s="115"/>
      <c r="D72" s="115"/>
      <c r="E72" s="115"/>
      <c r="F72" s="115"/>
      <c r="G72" s="115"/>
      <c r="H72" s="115"/>
    </row>
    <row r="92" spans="2:13" ht="14.25" customHeight="1" x14ac:dyDescent="0.3">
      <c r="B92" s="34" t="s">
        <v>285</v>
      </c>
      <c r="D92" s="35"/>
      <c r="E92" s="35"/>
      <c r="F92" s="35"/>
      <c r="G92" s="35"/>
      <c r="H92" s="35"/>
      <c r="I92" s="35"/>
      <c r="J92" s="35"/>
      <c r="K92" s="35"/>
      <c r="L92" s="35"/>
      <c r="M92" s="35"/>
    </row>
    <row r="93" spans="2:13" ht="14.25" customHeight="1" x14ac:dyDescent="0.3">
      <c r="B93" s="34" t="s">
        <v>264</v>
      </c>
      <c r="D93" s="36"/>
      <c r="E93" s="36"/>
      <c r="F93" s="36"/>
      <c r="G93" s="36"/>
      <c r="H93" s="36"/>
      <c r="I93" s="36"/>
    </row>
  </sheetData>
  <mergeCells count="5">
    <mergeCell ref="B55:T55"/>
    <mergeCell ref="B4:T4"/>
    <mergeCell ref="B5:T5"/>
    <mergeCell ref="B7:T7"/>
    <mergeCell ref="B19:T19"/>
  </mergeCells>
  <hyperlinks>
    <hyperlink ref="B2" location="Indice!A1" display="Índice"/>
    <hyperlink ref="S2" location="'1.3.4_VAB-MyNM'!A1" display="Anterior"/>
    <hyperlink ref="T2" location="'2.1.2_GCFHE-GCFHT'!A1" display="Siguiente"/>
  </hyperlinks>
  <pageMargins left="0.7" right="0.7" top="0.75" bottom="0.75" header="0.3" footer="0.3"/>
  <pageSetup orientation="portrait"/>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46"/>
  <sheetViews>
    <sheetView showGridLines="0" showZeros="0" zoomScale="60" zoomScaleNormal="60" zoomScaleSheetLayoutView="100" workbookViewId="0">
      <pane ySplit="2" topLeftCell="A3" activePane="bottomLeft" state="frozen"/>
      <selection activeCell="B87" sqref="B87"/>
      <selection pane="bottomLeft"/>
    </sheetView>
  </sheetViews>
  <sheetFormatPr baseColWidth="10" defaultRowHeight="13.5" x14ac:dyDescent="0.25"/>
  <cols>
    <col min="1" max="1" width="2.7109375" customWidth="1"/>
    <col min="2" max="2" width="50.7109375" customWidth="1"/>
    <col min="3" max="20" width="14.28515625" customWidth="1"/>
    <col min="21" max="21" width="2.7109375" customWidth="1"/>
    <col min="22" max="251" width="11.42578125" customWidth="1"/>
    <col min="252" max="252" width="2.7109375" customWidth="1"/>
    <col min="253" max="253" width="5.5703125" customWidth="1"/>
    <col min="254" max="254" width="14.5703125" customWidth="1"/>
    <col min="255" max="255" width="11.85546875" customWidth="1"/>
    <col min="256" max="258" width="15.7109375" customWidth="1"/>
  </cols>
  <sheetData>
    <row r="1" spans="2:20" ht="85.15" customHeight="1" x14ac:dyDescent="0.25"/>
    <row r="2" spans="2:20" ht="17.25" customHeight="1" x14ac:dyDescent="0.25">
      <c r="B2" s="14" t="s">
        <v>0</v>
      </c>
      <c r="C2" s="15"/>
      <c r="D2" s="15"/>
      <c r="E2" s="15"/>
      <c r="F2" s="15"/>
      <c r="G2" s="15"/>
      <c r="H2" s="15"/>
      <c r="I2" s="15"/>
      <c r="J2" s="15"/>
      <c r="K2" s="15"/>
      <c r="L2" s="15"/>
      <c r="M2" s="15"/>
      <c r="S2" s="16" t="s">
        <v>138</v>
      </c>
      <c r="T2" s="16" t="s">
        <v>137</v>
      </c>
    </row>
    <row r="3" spans="2:20" ht="18" customHeight="1" x14ac:dyDescent="0.25">
      <c r="B3" s="17"/>
      <c r="C3" s="18"/>
      <c r="D3" s="18"/>
      <c r="E3" s="18"/>
      <c r="F3" s="18"/>
      <c r="G3" s="18"/>
      <c r="H3" s="18"/>
      <c r="I3" s="18"/>
      <c r="J3" s="18"/>
      <c r="K3" s="18"/>
      <c r="L3" s="18"/>
      <c r="M3" s="18"/>
      <c r="S3" s="20"/>
      <c r="T3" s="20"/>
    </row>
    <row r="4" spans="2:20" ht="18" customHeight="1" x14ac:dyDescent="0.25">
      <c r="B4" s="306" t="s">
        <v>47</v>
      </c>
      <c r="C4" s="306"/>
      <c r="D4" s="306"/>
      <c r="E4" s="306"/>
      <c r="F4" s="306"/>
      <c r="G4" s="306"/>
      <c r="H4" s="306"/>
      <c r="I4" s="306"/>
      <c r="J4" s="306"/>
      <c r="K4" s="306"/>
      <c r="L4" s="306"/>
      <c r="M4" s="306"/>
      <c r="N4" s="306"/>
      <c r="O4" s="306"/>
      <c r="P4" s="306"/>
      <c r="Q4" s="306"/>
      <c r="R4" s="306"/>
      <c r="S4" s="306"/>
      <c r="T4" s="306"/>
    </row>
    <row r="5" spans="2:20" ht="34.9" customHeight="1" x14ac:dyDescent="0.25">
      <c r="B5" s="299" t="s">
        <v>221</v>
      </c>
      <c r="C5" s="299"/>
      <c r="D5" s="299"/>
      <c r="E5" s="299"/>
      <c r="F5" s="299"/>
      <c r="G5" s="299"/>
      <c r="H5" s="299"/>
      <c r="I5" s="299"/>
      <c r="J5" s="299"/>
      <c r="K5" s="299"/>
      <c r="L5" s="299"/>
      <c r="M5" s="299"/>
      <c r="N5" s="299"/>
      <c r="O5" s="299"/>
      <c r="P5" s="299"/>
      <c r="Q5" s="299"/>
      <c r="R5" s="299"/>
      <c r="S5" s="299"/>
      <c r="T5" s="299"/>
    </row>
    <row r="6" spans="2:20" ht="18" customHeight="1" x14ac:dyDescent="0.25">
      <c r="C6" s="21"/>
      <c r="D6" s="21"/>
      <c r="E6" s="21"/>
      <c r="F6" s="21"/>
      <c r="G6" s="21"/>
      <c r="H6" s="21"/>
      <c r="I6" s="21"/>
      <c r="J6" s="21"/>
      <c r="K6" s="21"/>
      <c r="L6" s="21"/>
      <c r="M6" s="21"/>
      <c r="N6" s="21"/>
      <c r="O6" s="21"/>
      <c r="P6" s="21"/>
      <c r="Q6" s="20"/>
      <c r="R6" s="20"/>
    </row>
    <row r="7" spans="2:20" ht="33" customHeight="1" x14ac:dyDescent="0.25">
      <c r="B7" s="300" t="s">
        <v>58</v>
      </c>
      <c r="C7" s="300"/>
      <c r="D7" s="300"/>
      <c r="E7" s="300"/>
      <c r="F7" s="300"/>
      <c r="G7" s="300"/>
      <c r="H7" s="300"/>
      <c r="I7" s="300"/>
      <c r="J7" s="300"/>
      <c r="K7" s="300"/>
      <c r="L7" s="300"/>
      <c r="M7" s="300"/>
      <c r="N7" s="300"/>
      <c r="O7" s="300"/>
      <c r="P7" s="300"/>
      <c r="Q7" s="300"/>
      <c r="R7" s="300"/>
      <c r="S7" s="300"/>
      <c r="T7" s="300"/>
    </row>
    <row r="8" spans="2:20" ht="33" customHeight="1" x14ac:dyDescent="0.25">
      <c r="B8" s="24" t="s">
        <v>1</v>
      </c>
      <c r="C8" s="24">
        <v>2007</v>
      </c>
      <c r="D8" s="24">
        <v>2008</v>
      </c>
      <c r="E8" s="24">
        <v>2009</v>
      </c>
      <c r="F8" s="24">
        <v>2010</v>
      </c>
      <c r="G8" s="24">
        <v>2011</v>
      </c>
      <c r="H8" s="24">
        <v>2012</v>
      </c>
      <c r="I8" s="24">
        <v>2013</v>
      </c>
      <c r="J8" s="24">
        <v>2014</v>
      </c>
      <c r="K8" s="24">
        <v>2015</v>
      </c>
      <c r="L8" s="24">
        <v>2016</v>
      </c>
      <c r="M8" s="24">
        <v>2017</v>
      </c>
      <c r="N8" s="24">
        <v>2018</v>
      </c>
      <c r="O8" s="24">
        <v>2019</v>
      </c>
      <c r="P8" s="24">
        <v>2020</v>
      </c>
      <c r="Q8" s="24">
        <v>2021</v>
      </c>
      <c r="R8" s="24">
        <v>2022</v>
      </c>
      <c r="S8" s="24">
        <v>2023</v>
      </c>
      <c r="T8" s="24">
        <v>2024</v>
      </c>
    </row>
    <row r="9" spans="2:20" ht="33" customHeight="1" x14ac:dyDescent="0.25">
      <c r="B9" s="207" t="s">
        <v>312</v>
      </c>
      <c r="C9" s="200">
        <v>1737367</v>
      </c>
      <c r="D9" s="200">
        <v>1904857</v>
      </c>
      <c r="E9" s="200">
        <v>2030104</v>
      </c>
      <c r="F9" s="200">
        <v>2286699</v>
      </c>
      <c r="G9" s="200">
        <v>2431781</v>
      </c>
      <c r="H9" s="200">
        <v>2586652</v>
      </c>
      <c r="I9" s="200">
        <v>2765498</v>
      </c>
      <c r="J9" s="200">
        <v>3036190</v>
      </c>
      <c r="K9" s="200">
        <v>3034962</v>
      </c>
      <c r="L9" s="200">
        <v>3072212</v>
      </c>
      <c r="M9" s="200">
        <v>3224790</v>
      </c>
      <c r="N9" s="208">
        <v>3376552</v>
      </c>
      <c r="O9" s="200">
        <v>3457395</v>
      </c>
      <c r="P9" s="200">
        <v>2722109</v>
      </c>
      <c r="Q9" s="208">
        <v>3052665</v>
      </c>
      <c r="R9" s="208">
        <v>3290373</v>
      </c>
      <c r="S9" s="200">
        <v>3391236</v>
      </c>
      <c r="T9" s="200">
        <v>3428669</v>
      </c>
    </row>
    <row r="10" spans="2:20" ht="33" customHeight="1" x14ac:dyDescent="0.25">
      <c r="B10" s="209" t="s">
        <v>313</v>
      </c>
      <c r="C10" s="206">
        <v>32095555.5848324</v>
      </c>
      <c r="D10" s="206">
        <v>36968541.816286303</v>
      </c>
      <c r="E10" s="206">
        <v>37954002.462278403</v>
      </c>
      <c r="F10" s="206">
        <v>43384728.780334003</v>
      </c>
      <c r="G10" s="206">
        <v>48350117.599489003</v>
      </c>
      <c r="H10" s="206">
        <v>53149768.053036898</v>
      </c>
      <c r="I10" s="206">
        <v>57508908.822871998</v>
      </c>
      <c r="J10" s="206">
        <v>60881624.027456202</v>
      </c>
      <c r="K10" s="206">
        <v>62465713.0381556</v>
      </c>
      <c r="L10" s="206">
        <v>62041042.051874802</v>
      </c>
      <c r="M10" s="206">
        <v>65677272.6927386</v>
      </c>
      <c r="N10" s="210">
        <v>67523021</v>
      </c>
      <c r="O10" s="206">
        <v>68594786</v>
      </c>
      <c r="P10" s="206">
        <v>60888654</v>
      </c>
      <c r="Q10" s="210">
        <v>68528504.000000805</v>
      </c>
      <c r="R10" s="210">
        <v>74428139.999999404</v>
      </c>
      <c r="S10" s="206">
        <v>79510850.000000194</v>
      </c>
      <c r="T10" s="206">
        <v>80881491.047211006</v>
      </c>
    </row>
    <row r="11" spans="2:20" ht="33" customHeight="1" x14ac:dyDescent="0.25">
      <c r="B11" s="211"/>
      <c r="C11" s="212"/>
      <c r="D11" s="212"/>
      <c r="E11" s="212"/>
      <c r="F11" s="212"/>
      <c r="G11" s="212"/>
      <c r="H11" s="212"/>
      <c r="I11" s="212"/>
      <c r="J11" s="212"/>
      <c r="K11" s="212"/>
      <c r="L11" s="212"/>
      <c r="M11" s="212"/>
      <c r="N11" s="212"/>
      <c r="O11" s="212"/>
      <c r="P11" s="212"/>
    </row>
    <row r="12" spans="2:20" ht="14.25" customHeight="1" x14ac:dyDescent="0.3">
      <c r="B12" s="34"/>
      <c r="D12" s="36"/>
      <c r="E12" s="36"/>
      <c r="F12" s="36"/>
      <c r="G12" s="36"/>
      <c r="H12" s="36"/>
      <c r="I12" s="36"/>
    </row>
    <row r="13" spans="2:20" ht="16.5" customHeight="1" x14ac:dyDescent="0.3">
      <c r="C13" s="37"/>
      <c r="D13" s="37"/>
      <c r="E13" s="37"/>
      <c r="F13" s="37"/>
      <c r="G13" s="37"/>
      <c r="H13" s="37"/>
      <c r="I13" s="37"/>
    </row>
    <row r="14" spans="2:20" ht="33" customHeight="1" x14ac:dyDescent="0.25">
      <c r="B14" s="299" t="s">
        <v>222</v>
      </c>
      <c r="C14" s="299"/>
      <c r="D14" s="299"/>
      <c r="E14" s="299"/>
      <c r="F14" s="299"/>
      <c r="G14" s="299"/>
      <c r="H14" s="299"/>
      <c r="I14" s="299"/>
      <c r="J14" s="299"/>
      <c r="K14" s="299"/>
      <c r="L14" s="299"/>
      <c r="M14" s="299"/>
      <c r="N14" s="299"/>
      <c r="O14" s="299"/>
      <c r="P14" s="299"/>
      <c r="Q14" s="299"/>
      <c r="R14" s="299"/>
      <c r="S14" s="299"/>
      <c r="T14" s="299"/>
    </row>
    <row r="15" spans="2:20" x14ac:dyDescent="0.25">
      <c r="C15" s="39"/>
      <c r="D15" s="126"/>
      <c r="E15" s="126"/>
      <c r="F15" s="39"/>
    </row>
    <row r="16" spans="2:20" x14ac:dyDescent="0.25">
      <c r="C16" s="39"/>
      <c r="D16" s="126"/>
      <c r="E16" s="126"/>
      <c r="F16" s="39"/>
    </row>
    <row r="17" spans="2:20" x14ac:dyDescent="0.25">
      <c r="C17" s="39"/>
      <c r="D17" s="39"/>
      <c r="E17" s="39"/>
      <c r="F17" s="39"/>
      <c r="G17" s="39"/>
      <c r="H17" s="39"/>
      <c r="I17" s="39"/>
      <c r="J17" s="39"/>
      <c r="K17" s="39"/>
      <c r="L17" s="39"/>
      <c r="M17" s="39"/>
      <c r="N17" s="39"/>
      <c r="O17" s="39"/>
      <c r="P17" s="39"/>
      <c r="Q17" s="39"/>
      <c r="R17" s="39"/>
      <c r="S17" s="39"/>
      <c r="T17" s="39"/>
    </row>
    <row r="18" spans="2:20" x14ac:dyDescent="0.25">
      <c r="C18" s="185">
        <f>+C8</f>
        <v>2007</v>
      </c>
      <c r="D18" s="185">
        <f t="shared" ref="D18:T18" si="0">+D8</f>
        <v>2008</v>
      </c>
      <c r="E18" s="185">
        <f t="shared" si="0"/>
        <v>2009</v>
      </c>
      <c r="F18" s="185">
        <f t="shared" si="0"/>
        <v>2010</v>
      </c>
      <c r="G18" s="185">
        <f t="shared" si="0"/>
        <v>2011</v>
      </c>
      <c r="H18" s="185">
        <f t="shared" si="0"/>
        <v>2012</v>
      </c>
      <c r="I18" s="185">
        <f t="shared" si="0"/>
        <v>2013</v>
      </c>
      <c r="J18" s="185">
        <f t="shared" si="0"/>
        <v>2014</v>
      </c>
      <c r="K18" s="185">
        <f t="shared" si="0"/>
        <v>2015</v>
      </c>
      <c r="L18" s="185">
        <f t="shared" si="0"/>
        <v>2016</v>
      </c>
      <c r="M18" s="185">
        <f t="shared" si="0"/>
        <v>2017</v>
      </c>
      <c r="N18" s="185">
        <f t="shared" si="0"/>
        <v>2018</v>
      </c>
      <c r="O18" s="185">
        <f t="shared" si="0"/>
        <v>2019</v>
      </c>
      <c r="P18" s="185">
        <f t="shared" si="0"/>
        <v>2020</v>
      </c>
      <c r="Q18" s="185">
        <f t="shared" si="0"/>
        <v>2021</v>
      </c>
      <c r="R18" s="185">
        <f t="shared" si="0"/>
        <v>2022</v>
      </c>
      <c r="S18" s="185">
        <f t="shared" si="0"/>
        <v>2023</v>
      </c>
      <c r="T18" s="185">
        <f t="shared" si="0"/>
        <v>2024</v>
      </c>
    </row>
    <row r="19" spans="2:20" x14ac:dyDescent="0.25">
      <c r="B19" s="112" t="s">
        <v>60</v>
      </c>
      <c r="C19" s="186">
        <f>+C9/C10</f>
        <v>5.4131077289125931E-2</v>
      </c>
      <c r="D19" s="186">
        <f t="shared" ref="D19:T19" si="1">+D9/D10</f>
        <v>5.1526430484223888E-2</v>
      </c>
      <c r="E19" s="186">
        <f t="shared" si="1"/>
        <v>5.3488535287356663E-2</v>
      </c>
      <c r="F19" s="186">
        <f t="shared" si="1"/>
        <v>5.2707463300693605E-2</v>
      </c>
      <c r="G19" s="186">
        <f t="shared" si="1"/>
        <v>5.0295244783969267E-2</v>
      </c>
      <c r="H19" s="186">
        <f t="shared" si="1"/>
        <v>4.8667230258066997E-2</v>
      </c>
      <c r="I19" s="186">
        <f t="shared" si="1"/>
        <v>4.8088166800691015E-2</v>
      </c>
      <c r="J19" s="186">
        <f t="shared" si="1"/>
        <v>4.987038451258706E-2</v>
      </c>
      <c r="K19" s="186">
        <f t="shared" si="1"/>
        <v>4.8586045886423651E-2</v>
      </c>
      <c r="L19" s="186">
        <f t="shared" si="1"/>
        <v>4.9519026412083958E-2</v>
      </c>
      <c r="M19" s="186">
        <f t="shared" si="1"/>
        <v>4.9100546776458011E-2</v>
      </c>
      <c r="N19" s="186">
        <f t="shared" si="1"/>
        <v>5.0005937974842686E-2</v>
      </c>
      <c r="O19" s="186">
        <f t="shared" si="1"/>
        <v>5.0403174958516525E-2</v>
      </c>
      <c r="P19" s="186">
        <f t="shared" si="1"/>
        <v>4.4706342170086399E-2</v>
      </c>
      <c r="Q19" s="186">
        <f t="shared" si="1"/>
        <v>4.4545916251140752E-2</v>
      </c>
      <c r="R19" s="186">
        <f t="shared" si="1"/>
        <v>4.4208722668603921E-2</v>
      </c>
      <c r="S19" s="186">
        <f t="shared" si="1"/>
        <v>4.2651235648971074E-2</v>
      </c>
      <c r="T19" s="186">
        <f t="shared" si="1"/>
        <v>4.2391268454715622E-2</v>
      </c>
    </row>
    <row r="20" spans="2:20" x14ac:dyDescent="0.25">
      <c r="C20" s="39"/>
      <c r="D20" s="126"/>
      <c r="E20" s="126"/>
      <c r="F20" s="39"/>
    </row>
    <row r="21" spans="2:20" x14ac:dyDescent="0.25">
      <c r="C21" s="39"/>
      <c r="D21" s="126"/>
      <c r="E21" s="126"/>
      <c r="F21" s="39"/>
    </row>
    <row r="22" spans="2:20" x14ac:dyDescent="0.25">
      <c r="C22" s="39"/>
      <c r="D22" s="126"/>
      <c r="E22" s="126"/>
      <c r="F22" s="39"/>
    </row>
    <row r="23" spans="2:20" x14ac:dyDescent="0.25">
      <c r="C23" s="39"/>
      <c r="D23" s="126"/>
      <c r="E23" s="126"/>
      <c r="F23" s="39"/>
    </row>
    <row r="24" spans="2:20" x14ac:dyDescent="0.25">
      <c r="C24" s="39"/>
      <c r="D24" s="126"/>
      <c r="E24" s="126"/>
      <c r="F24" s="39"/>
    </row>
    <row r="25" spans="2:20" x14ac:dyDescent="0.25">
      <c r="C25" s="39"/>
      <c r="D25" s="126"/>
      <c r="E25" s="126"/>
      <c r="F25" s="39"/>
    </row>
    <row r="26" spans="2:20" x14ac:dyDescent="0.25">
      <c r="C26" s="39"/>
      <c r="D26" s="126"/>
      <c r="E26" s="126"/>
      <c r="F26" s="39"/>
    </row>
    <row r="27" spans="2:20" x14ac:dyDescent="0.25">
      <c r="C27" s="39"/>
      <c r="D27" s="126"/>
      <c r="E27" s="126"/>
      <c r="F27" s="39"/>
    </row>
    <row r="28" spans="2:20" x14ac:dyDescent="0.25">
      <c r="C28" s="39"/>
      <c r="D28" s="126"/>
      <c r="E28" s="126"/>
      <c r="F28" s="39"/>
    </row>
    <row r="29" spans="2:20" x14ac:dyDescent="0.25">
      <c r="C29" s="39"/>
      <c r="D29" s="126"/>
      <c r="E29" s="126"/>
      <c r="F29" s="39"/>
    </row>
    <row r="30" spans="2:20" x14ac:dyDescent="0.25">
      <c r="C30" s="39"/>
      <c r="D30" s="126"/>
      <c r="E30" s="126"/>
      <c r="F30" s="39"/>
    </row>
    <row r="31" spans="2:20" x14ac:dyDescent="0.25">
      <c r="C31" s="39"/>
      <c r="D31" s="126"/>
      <c r="E31" s="126"/>
      <c r="F31" s="39"/>
    </row>
    <row r="32" spans="2:20" x14ac:dyDescent="0.25">
      <c r="C32" s="39"/>
      <c r="D32" s="126"/>
      <c r="E32" s="126"/>
      <c r="F32" s="39"/>
    </row>
    <row r="33" spans="2:13" x14ac:dyDescent="0.25">
      <c r="C33" s="39"/>
      <c r="D33" s="126"/>
      <c r="E33" s="126"/>
      <c r="F33" s="39"/>
    </row>
    <row r="34" spans="2:13" x14ac:dyDescent="0.25">
      <c r="C34" s="39"/>
      <c r="D34" s="126"/>
      <c r="E34" s="126"/>
      <c r="F34" s="39"/>
    </row>
    <row r="35" spans="2:13" x14ac:dyDescent="0.25">
      <c r="C35" s="39"/>
      <c r="D35" s="126"/>
      <c r="E35" s="126"/>
      <c r="F35" s="39"/>
    </row>
    <row r="36" spans="2:13" x14ac:dyDescent="0.25">
      <c r="C36" s="39"/>
      <c r="D36" s="126"/>
      <c r="E36" s="126"/>
      <c r="F36" s="39"/>
    </row>
    <row r="37" spans="2:13" x14ac:dyDescent="0.25">
      <c r="C37" s="39"/>
      <c r="D37" s="126"/>
      <c r="E37" s="126"/>
      <c r="F37" s="39"/>
    </row>
    <row r="38" spans="2:13" x14ac:dyDescent="0.25">
      <c r="C38" s="39"/>
      <c r="D38" s="126"/>
      <c r="E38" s="126"/>
      <c r="F38" s="39"/>
    </row>
    <row r="39" spans="2:13" x14ac:dyDescent="0.25">
      <c r="C39" s="39"/>
      <c r="D39" s="126"/>
      <c r="E39" s="126"/>
      <c r="F39" s="39"/>
    </row>
    <row r="40" spans="2:13" x14ac:dyDescent="0.25">
      <c r="C40" s="39"/>
      <c r="D40" s="126"/>
      <c r="E40" s="126"/>
      <c r="F40" s="39"/>
    </row>
    <row r="41" spans="2:13" x14ac:dyDescent="0.25">
      <c r="C41" s="39"/>
      <c r="D41" s="126"/>
      <c r="E41" s="126"/>
      <c r="F41" s="39"/>
    </row>
    <row r="42" spans="2:13" x14ac:dyDescent="0.25">
      <c r="C42" s="39"/>
      <c r="D42" s="126"/>
      <c r="E42" s="126"/>
      <c r="F42" s="39"/>
    </row>
    <row r="43" spans="2:13" x14ac:dyDescent="0.25">
      <c r="C43" s="39"/>
      <c r="D43" s="126"/>
      <c r="E43" s="126"/>
      <c r="F43" s="39"/>
    </row>
    <row r="45" spans="2:13" ht="14.25" customHeight="1" x14ac:dyDescent="0.3">
      <c r="B45" s="34" t="s">
        <v>285</v>
      </c>
      <c r="D45" s="35"/>
      <c r="E45" s="35"/>
      <c r="F45" s="35"/>
      <c r="G45" s="35"/>
      <c r="H45" s="35"/>
      <c r="I45" s="35"/>
      <c r="J45" s="35"/>
      <c r="K45" s="35"/>
      <c r="L45" s="35"/>
      <c r="M45" s="35"/>
    </row>
    <row r="46" spans="2:13" ht="16.5" customHeight="1" x14ac:dyDescent="0.3">
      <c r="B46" s="54" t="s">
        <v>263</v>
      </c>
    </row>
  </sheetData>
  <sheetProtection selectLockedCells="1" selectUnlockedCells="1"/>
  <mergeCells count="4">
    <mergeCell ref="B4:T4"/>
    <mergeCell ref="B14:T14"/>
    <mergeCell ref="B7:T7"/>
    <mergeCell ref="B5:T5"/>
  </mergeCells>
  <hyperlinks>
    <hyperlink ref="B2" location="Indice!A1" display="Índice"/>
    <hyperlink ref="S2" location="'2.1.1_GCF-PIB'!A1" display="Anterior"/>
    <hyperlink ref="T2" location="'2.1.3_GCFGGE-GCFGGT'!A1" display="Siguiente"/>
  </hyperlinks>
  <pageMargins left="0.25" right="0.25" top="0.75" bottom="0.75" header="0.3" footer="0.3"/>
  <pageSetup paperSize="9" scale="84" orientation="portrait" horizontalDpi="4294967293" verticalDpi="30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8"/>
  <sheetViews>
    <sheetView showGridLines="0" showZeros="0" zoomScale="60" zoomScaleNormal="60" zoomScaleSheetLayoutView="100" workbookViewId="0">
      <pane ySplit="2" topLeftCell="A3" activePane="bottomLeft" state="frozen"/>
      <selection activeCell="B87" sqref="B87"/>
      <selection pane="bottomLeft"/>
    </sheetView>
  </sheetViews>
  <sheetFormatPr baseColWidth="10" defaultRowHeight="13.5" x14ac:dyDescent="0.25"/>
  <cols>
    <col min="1" max="1" width="2.7109375" customWidth="1"/>
    <col min="2" max="2" width="50.7109375" customWidth="1"/>
    <col min="3" max="20" width="14.28515625" customWidth="1"/>
    <col min="21" max="21" width="2.7109375" customWidth="1"/>
    <col min="22" max="251" width="11.42578125" customWidth="1"/>
    <col min="252" max="252" width="2.7109375" customWidth="1"/>
    <col min="253" max="253" width="5.5703125" customWidth="1"/>
    <col min="254" max="254" width="14.5703125" customWidth="1"/>
    <col min="255" max="255" width="11.85546875" customWidth="1"/>
    <col min="256" max="258" width="15.7109375" customWidth="1"/>
  </cols>
  <sheetData>
    <row r="1" spans="2:20" ht="85.15" customHeight="1" x14ac:dyDescent="0.25"/>
    <row r="2" spans="2:20" ht="17.25" customHeight="1" x14ac:dyDescent="0.25">
      <c r="B2" s="14" t="s">
        <v>0</v>
      </c>
      <c r="C2" s="15"/>
      <c r="D2" s="15"/>
      <c r="E2" s="15"/>
      <c r="F2" s="15"/>
      <c r="G2" s="15"/>
      <c r="H2" s="15"/>
      <c r="I2" s="15"/>
      <c r="J2" s="15"/>
      <c r="K2" s="15"/>
      <c r="L2" s="15"/>
      <c r="M2" s="15"/>
      <c r="S2" s="16" t="s">
        <v>138</v>
      </c>
      <c r="T2" s="16" t="s">
        <v>137</v>
      </c>
    </row>
    <row r="3" spans="2:20" ht="18" customHeight="1" x14ac:dyDescent="0.25">
      <c r="B3" s="17"/>
      <c r="C3" s="18"/>
      <c r="D3" s="18"/>
      <c r="E3" s="18"/>
      <c r="F3" s="18"/>
      <c r="G3" s="18"/>
      <c r="H3" s="18"/>
      <c r="I3" s="18"/>
      <c r="J3" s="18"/>
      <c r="K3" s="18"/>
      <c r="L3" s="18"/>
      <c r="M3" s="18"/>
      <c r="S3" s="20"/>
      <c r="T3" s="20"/>
    </row>
    <row r="4" spans="2:20" ht="18" customHeight="1" x14ac:dyDescent="0.25">
      <c r="B4" s="306" t="s">
        <v>48</v>
      </c>
      <c r="C4" s="306"/>
      <c r="D4" s="306"/>
      <c r="E4" s="306"/>
      <c r="F4" s="306"/>
      <c r="G4" s="306"/>
      <c r="H4" s="306"/>
      <c r="I4" s="306"/>
      <c r="J4" s="306"/>
      <c r="K4" s="306"/>
      <c r="L4" s="306"/>
      <c r="M4" s="306"/>
      <c r="N4" s="306"/>
      <c r="O4" s="306"/>
      <c r="P4" s="306"/>
      <c r="Q4" s="306"/>
      <c r="R4" s="306"/>
      <c r="S4" s="306"/>
      <c r="T4" s="306"/>
    </row>
    <row r="5" spans="2:20" ht="34.9" customHeight="1" x14ac:dyDescent="0.25">
      <c r="B5" s="299" t="s">
        <v>223</v>
      </c>
      <c r="C5" s="299"/>
      <c r="D5" s="299"/>
      <c r="E5" s="299"/>
      <c r="F5" s="299"/>
      <c r="G5" s="299"/>
      <c r="H5" s="299"/>
      <c r="I5" s="299"/>
      <c r="J5" s="299"/>
      <c r="K5" s="299"/>
      <c r="L5" s="299"/>
      <c r="M5" s="299"/>
      <c r="N5" s="299"/>
      <c r="O5" s="299"/>
      <c r="P5" s="299"/>
      <c r="Q5" s="299"/>
      <c r="R5" s="299"/>
      <c r="S5" s="299"/>
      <c r="T5" s="299"/>
    </row>
    <row r="6" spans="2:20" ht="18" customHeight="1" x14ac:dyDescent="0.25">
      <c r="C6" s="21"/>
      <c r="D6" s="21"/>
      <c r="E6" s="21"/>
      <c r="F6" s="21"/>
      <c r="G6" s="21"/>
      <c r="H6" s="21"/>
      <c r="I6" s="21"/>
      <c r="J6" s="21"/>
      <c r="K6" s="21"/>
      <c r="L6" s="21"/>
      <c r="M6" s="21"/>
      <c r="N6" s="21"/>
      <c r="O6" s="21"/>
      <c r="P6" s="21"/>
      <c r="Q6" s="20"/>
      <c r="R6" s="20"/>
    </row>
    <row r="7" spans="2:20" ht="33" customHeight="1" x14ac:dyDescent="0.25">
      <c r="B7" s="300" t="s">
        <v>58</v>
      </c>
      <c r="C7" s="300"/>
      <c r="D7" s="300"/>
      <c r="E7" s="300"/>
      <c r="F7" s="300"/>
      <c r="G7" s="300"/>
      <c r="H7" s="300"/>
      <c r="I7" s="300"/>
      <c r="J7" s="300"/>
      <c r="K7" s="300"/>
      <c r="L7" s="300"/>
      <c r="M7" s="300"/>
      <c r="N7" s="300"/>
      <c r="O7" s="300"/>
      <c r="P7" s="300"/>
      <c r="Q7" s="300"/>
      <c r="R7" s="300"/>
      <c r="S7" s="300"/>
      <c r="T7" s="300"/>
    </row>
    <row r="8" spans="2:20" ht="33" customHeight="1" x14ac:dyDescent="0.25">
      <c r="B8" s="24" t="s">
        <v>1</v>
      </c>
      <c r="C8" s="24">
        <v>2007</v>
      </c>
      <c r="D8" s="24">
        <v>2008</v>
      </c>
      <c r="E8" s="24">
        <v>2009</v>
      </c>
      <c r="F8" s="24">
        <v>2010</v>
      </c>
      <c r="G8" s="24">
        <v>2011</v>
      </c>
      <c r="H8" s="24">
        <v>2012</v>
      </c>
      <c r="I8" s="24">
        <v>2013</v>
      </c>
      <c r="J8" s="24">
        <v>2014</v>
      </c>
      <c r="K8" s="24">
        <v>2015</v>
      </c>
      <c r="L8" s="24">
        <v>2016</v>
      </c>
      <c r="M8" s="24">
        <v>2017</v>
      </c>
      <c r="N8" s="24">
        <v>2018</v>
      </c>
      <c r="O8" s="24">
        <v>2019</v>
      </c>
      <c r="P8" s="24">
        <v>2020</v>
      </c>
      <c r="Q8" s="24">
        <v>2021</v>
      </c>
      <c r="R8" s="24">
        <v>2022</v>
      </c>
      <c r="S8" s="24">
        <v>2023</v>
      </c>
      <c r="T8" s="24">
        <v>2024</v>
      </c>
    </row>
    <row r="9" spans="2:20" ht="33" customHeight="1" x14ac:dyDescent="0.25">
      <c r="B9" s="207" t="s">
        <v>314</v>
      </c>
      <c r="C9" s="200">
        <v>2051203</v>
      </c>
      <c r="D9" s="200">
        <v>2569843</v>
      </c>
      <c r="E9" s="200">
        <v>2850686</v>
      </c>
      <c r="F9" s="200">
        <v>3077692</v>
      </c>
      <c r="G9" s="200">
        <v>3629491</v>
      </c>
      <c r="H9" s="200">
        <v>3902072</v>
      </c>
      <c r="I9" s="200">
        <v>4499718</v>
      </c>
      <c r="J9" s="200">
        <v>4380616</v>
      </c>
      <c r="K9" s="200">
        <v>4434725</v>
      </c>
      <c r="L9" s="200">
        <v>4412579</v>
      </c>
      <c r="M9" s="200">
        <v>4768171</v>
      </c>
      <c r="N9" s="200">
        <v>4816557</v>
      </c>
      <c r="O9" s="200">
        <v>4954500</v>
      </c>
      <c r="P9" s="200">
        <v>4444045</v>
      </c>
      <c r="Q9" s="200">
        <v>4281855</v>
      </c>
      <c r="R9" s="200">
        <v>4476461</v>
      </c>
      <c r="S9" s="200">
        <v>4904785</v>
      </c>
      <c r="T9" s="200">
        <v>4926261</v>
      </c>
    </row>
    <row r="10" spans="2:20" ht="33" customHeight="1" x14ac:dyDescent="0.25">
      <c r="B10" s="209" t="s">
        <v>315</v>
      </c>
      <c r="C10" s="206">
        <v>5574209</v>
      </c>
      <c r="D10" s="206">
        <v>7340280.1471779104</v>
      </c>
      <c r="E10" s="206">
        <v>8652568.8126363195</v>
      </c>
      <c r="F10" s="206">
        <v>9307138.5966151208</v>
      </c>
      <c r="G10" s="206">
        <v>10318679.0115689</v>
      </c>
      <c r="H10" s="206">
        <v>12060889.882706501</v>
      </c>
      <c r="I10" s="206">
        <v>13759433.8371442</v>
      </c>
      <c r="J10" s="206">
        <v>15140240.0189595</v>
      </c>
      <c r="K10" s="206">
        <v>14944817.0966873</v>
      </c>
      <c r="L10" s="206">
        <v>15324360.766078601</v>
      </c>
      <c r="M10" s="206">
        <v>15980950.677799599</v>
      </c>
      <c r="N10" s="206">
        <v>16720244</v>
      </c>
      <c r="O10" s="206">
        <v>16337434</v>
      </c>
      <c r="P10" s="206">
        <v>15647726</v>
      </c>
      <c r="Q10" s="206">
        <v>15480291</v>
      </c>
      <c r="R10" s="206">
        <v>15719494</v>
      </c>
      <c r="S10" s="206">
        <v>16456156</v>
      </c>
      <c r="T10" s="206">
        <v>16569730.966790101</v>
      </c>
    </row>
    <row r="11" spans="2:20" ht="33" customHeight="1" x14ac:dyDescent="0.25">
      <c r="B11" s="211"/>
      <c r="C11" s="212"/>
      <c r="D11" s="212"/>
      <c r="E11" s="212"/>
      <c r="F11" s="212"/>
      <c r="G11" s="212"/>
      <c r="H11" s="212"/>
      <c r="I11" s="212"/>
      <c r="J11" s="212"/>
      <c r="K11" s="212"/>
      <c r="L11" s="212"/>
      <c r="M11" s="212"/>
      <c r="N11" s="212"/>
      <c r="O11" s="212"/>
      <c r="P11" s="212"/>
    </row>
    <row r="12" spans="2:20" ht="14.25" customHeight="1" x14ac:dyDescent="0.3">
      <c r="B12" s="34"/>
      <c r="D12" s="36"/>
      <c r="E12" s="36"/>
      <c r="F12" s="36"/>
      <c r="G12" s="36"/>
      <c r="H12" s="36"/>
      <c r="I12" s="36"/>
    </row>
    <row r="13" spans="2:20" ht="16.5" customHeight="1" x14ac:dyDescent="0.3">
      <c r="C13" s="37"/>
      <c r="D13" s="37"/>
      <c r="E13" s="37"/>
      <c r="F13" s="37"/>
      <c r="G13" s="37"/>
      <c r="H13" s="37"/>
      <c r="I13" s="37"/>
    </row>
    <row r="14" spans="2:20" ht="33" customHeight="1" x14ac:dyDescent="0.25">
      <c r="B14" s="299" t="s">
        <v>224</v>
      </c>
      <c r="C14" s="299"/>
      <c r="D14" s="299"/>
      <c r="E14" s="299"/>
      <c r="F14" s="299"/>
      <c r="G14" s="299"/>
      <c r="H14" s="299"/>
      <c r="I14" s="299"/>
      <c r="J14" s="299"/>
      <c r="K14" s="299"/>
      <c r="L14" s="299"/>
      <c r="M14" s="299"/>
      <c r="N14" s="299"/>
      <c r="O14" s="299"/>
      <c r="P14" s="299"/>
      <c r="Q14" s="299"/>
      <c r="R14" s="299"/>
      <c r="S14" s="299"/>
      <c r="T14" s="299"/>
    </row>
    <row r="15" spans="2:20" x14ac:dyDescent="0.25">
      <c r="F15" s="39"/>
    </row>
    <row r="16" spans="2:20" x14ac:dyDescent="0.25">
      <c r="C16" s="185">
        <f>+C8</f>
        <v>2007</v>
      </c>
      <c r="D16" s="185">
        <f t="shared" ref="D16:T16" si="0">+D8</f>
        <v>2008</v>
      </c>
      <c r="E16" s="185">
        <f t="shared" si="0"/>
        <v>2009</v>
      </c>
      <c r="F16" s="185">
        <f t="shared" si="0"/>
        <v>2010</v>
      </c>
      <c r="G16" s="185">
        <f t="shared" si="0"/>
        <v>2011</v>
      </c>
      <c r="H16" s="185">
        <f t="shared" si="0"/>
        <v>2012</v>
      </c>
      <c r="I16" s="185">
        <f t="shared" si="0"/>
        <v>2013</v>
      </c>
      <c r="J16" s="185">
        <f t="shared" si="0"/>
        <v>2014</v>
      </c>
      <c r="K16" s="185">
        <f t="shared" si="0"/>
        <v>2015</v>
      </c>
      <c r="L16" s="185">
        <f t="shared" si="0"/>
        <v>2016</v>
      </c>
      <c r="M16" s="185">
        <f t="shared" si="0"/>
        <v>2017</v>
      </c>
      <c r="N16" s="185">
        <f t="shared" si="0"/>
        <v>2018</v>
      </c>
      <c r="O16" s="185">
        <f t="shared" si="0"/>
        <v>2019</v>
      </c>
      <c r="P16" s="185">
        <f t="shared" si="0"/>
        <v>2020</v>
      </c>
      <c r="Q16" s="185">
        <f t="shared" si="0"/>
        <v>2021</v>
      </c>
      <c r="R16" s="185">
        <f t="shared" si="0"/>
        <v>2022</v>
      </c>
      <c r="S16" s="185">
        <f t="shared" si="0"/>
        <v>2023</v>
      </c>
      <c r="T16" s="185">
        <f t="shared" si="0"/>
        <v>2024</v>
      </c>
    </row>
    <row r="17" spans="2:20" x14ac:dyDescent="0.25">
      <c r="B17" s="112" t="s">
        <v>61</v>
      </c>
      <c r="C17" s="186">
        <f>+C9/C10</f>
        <v>0.36798099963600217</v>
      </c>
      <c r="D17" s="186">
        <f t="shared" ref="D17:T17" si="1">+D9/D10</f>
        <v>0.3501014877460798</v>
      </c>
      <c r="E17" s="186">
        <f t="shared" si="1"/>
        <v>0.32946123419866047</v>
      </c>
      <c r="F17" s="186">
        <f t="shared" si="1"/>
        <v>0.33068079604179468</v>
      </c>
      <c r="G17" s="186">
        <f t="shared" si="1"/>
        <v>0.35173988801577766</v>
      </c>
      <c r="H17" s="186">
        <f t="shared" si="1"/>
        <v>0.32353101951415569</v>
      </c>
      <c r="I17" s="186">
        <f t="shared" si="1"/>
        <v>0.32702784527752971</v>
      </c>
      <c r="J17" s="186">
        <f t="shared" si="1"/>
        <v>0.28933596789181248</v>
      </c>
      <c r="K17" s="186">
        <f t="shared" si="1"/>
        <v>0.29673999830904657</v>
      </c>
      <c r="L17" s="186">
        <f t="shared" si="1"/>
        <v>0.28794538756667165</v>
      </c>
      <c r="M17" s="186">
        <f t="shared" si="1"/>
        <v>0.29836591678014768</v>
      </c>
      <c r="N17" s="186">
        <f t="shared" si="1"/>
        <v>0.28806738705487789</v>
      </c>
      <c r="O17" s="186">
        <f t="shared" si="1"/>
        <v>0.30326059771687525</v>
      </c>
      <c r="P17" s="186">
        <f t="shared" si="1"/>
        <v>0.28400580378260715</v>
      </c>
      <c r="Q17" s="186">
        <f t="shared" si="1"/>
        <v>0.27660042049597128</v>
      </c>
      <c r="R17" s="186">
        <f t="shared" si="1"/>
        <v>0.28477131643041437</v>
      </c>
      <c r="S17" s="186">
        <f t="shared" si="1"/>
        <v>0.29805168351588307</v>
      </c>
      <c r="T17" s="186">
        <f t="shared" si="1"/>
        <v>0.29730482708943573</v>
      </c>
    </row>
    <row r="18" spans="2:20" x14ac:dyDescent="0.25">
      <c r="F18" s="39"/>
    </row>
    <row r="19" spans="2:20" x14ac:dyDescent="0.25">
      <c r="F19" s="39"/>
    </row>
    <row r="20" spans="2:20" x14ac:dyDescent="0.25">
      <c r="F20" s="39"/>
    </row>
    <row r="21" spans="2:20" x14ac:dyDescent="0.25">
      <c r="F21" s="39"/>
    </row>
    <row r="22" spans="2:20" x14ac:dyDescent="0.25">
      <c r="F22" s="39"/>
    </row>
    <row r="23" spans="2:20" x14ac:dyDescent="0.25">
      <c r="F23" s="39"/>
    </row>
    <row r="24" spans="2:20" x14ac:dyDescent="0.25">
      <c r="F24" s="39"/>
    </row>
    <row r="25" spans="2:20" x14ac:dyDescent="0.25">
      <c r="F25" s="39"/>
    </row>
    <row r="26" spans="2:20" x14ac:dyDescent="0.25">
      <c r="F26" s="39"/>
    </row>
    <row r="27" spans="2:20" x14ac:dyDescent="0.25">
      <c r="F27" s="39"/>
    </row>
    <row r="28" spans="2:20" x14ac:dyDescent="0.25">
      <c r="F28" s="39"/>
    </row>
    <row r="29" spans="2:20" x14ac:dyDescent="0.25">
      <c r="F29" s="39"/>
    </row>
    <row r="30" spans="2:20" x14ac:dyDescent="0.25">
      <c r="F30" s="39"/>
    </row>
    <row r="31" spans="2:20" x14ac:dyDescent="0.25">
      <c r="F31" s="39"/>
    </row>
    <row r="32" spans="2:20" x14ac:dyDescent="0.25">
      <c r="F32" s="39"/>
    </row>
    <row r="33" spans="1:20" x14ac:dyDescent="0.25">
      <c r="F33" s="39"/>
    </row>
    <row r="34" spans="1:20" x14ac:dyDescent="0.25">
      <c r="F34" s="39"/>
    </row>
    <row r="35" spans="1:20" x14ac:dyDescent="0.25">
      <c r="F35" s="39"/>
    </row>
    <row r="36" spans="1:20" x14ac:dyDescent="0.25">
      <c r="F36" s="39"/>
    </row>
    <row r="37" spans="1:20" x14ac:dyDescent="0.25">
      <c r="F37" s="39"/>
    </row>
    <row r="38" spans="1:20" x14ac:dyDescent="0.25">
      <c r="F38" s="39"/>
    </row>
    <row r="39" spans="1:20" x14ac:dyDescent="0.25">
      <c r="F39" s="39"/>
    </row>
    <row r="40" spans="1:20" x14ac:dyDescent="0.25">
      <c r="F40" s="39"/>
    </row>
    <row r="41" spans="1:20" x14ac:dyDescent="0.25">
      <c r="F41" s="39"/>
    </row>
    <row r="42" spans="1:20" x14ac:dyDescent="0.25">
      <c r="F42" s="39"/>
    </row>
    <row r="43" spans="1:20" x14ac:dyDescent="0.25">
      <c r="F43" s="39"/>
    </row>
    <row r="44" spans="1:20" ht="33" customHeight="1" x14ac:dyDescent="0.25">
      <c r="A44" s="299" t="s">
        <v>225</v>
      </c>
      <c r="B44" s="299"/>
      <c r="C44" s="299"/>
      <c r="D44" s="299"/>
      <c r="E44" s="299"/>
      <c r="F44" s="299"/>
      <c r="G44" s="299"/>
      <c r="H44" s="299"/>
      <c r="I44" s="299"/>
      <c r="J44" s="299"/>
      <c r="K44" s="299"/>
      <c r="L44" s="299"/>
      <c r="M44" s="299"/>
      <c r="N44" s="299"/>
      <c r="O44" s="299"/>
      <c r="P44" s="299"/>
      <c r="Q44" s="299"/>
      <c r="R44" s="299"/>
      <c r="S44" s="299"/>
      <c r="T44" s="299"/>
    </row>
    <row r="45" spans="1:20" x14ac:dyDescent="0.25">
      <c r="F45" s="39"/>
    </row>
    <row r="46" spans="1:20" x14ac:dyDescent="0.25">
      <c r="F46" s="39"/>
    </row>
    <row r="47" spans="1:20" ht="14.25" customHeight="1" x14ac:dyDescent="0.3">
      <c r="B47" s="34" t="s">
        <v>285</v>
      </c>
      <c r="D47" s="35"/>
      <c r="E47" s="35"/>
      <c r="F47" s="35"/>
      <c r="G47" s="35"/>
      <c r="H47" s="35"/>
      <c r="I47" s="35"/>
      <c r="J47" s="35"/>
      <c r="K47" s="35"/>
      <c r="L47" s="35"/>
      <c r="M47" s="35"/>
    </row>
    <row r="48" spans="1:20" ht="16.5" customHeight="1" x14ac:dyDescent="0.3">
      <c r="B48" s="54" t="s">
        <v>263</v>
      </c>
    </row>
  </sheetData>
  <sheetProtection selectLockedCells="1" selectUnlockedCells="1"/>
  <mergeCells count="5">
    <mergeCell ref="B4:T4"/>
    <mergeCell ref="B7:T7"/>
    <mergeCell ref="B14:T14"/>
    <mergeCell ref="A44:T44"/>
    <mergeCell ref="B5:T5"/>
  </mergeCells>
  <hyperlinks>
    <hyperlink ref="B2" location="Indice!A1" display="Índice"/>
    <hyperlink ref="S2" location="'2.1.2_GCFHE-GCFHT'!A1" display="Anterior"/>
    <hyperlink ref="T2" location="'2.1.4_GT-TipoG'!A1" display="Siguiente"/>
  </hyperlinks>
  <pageMargins left="0.25" right="0.25" top="0.75" bottom="0.75" header="0.3" footer="0.3"/>
  <pageSetup paperSize="9" scale="93" orientation="portrait" horizontalDpi="4294967293" verticalDpi="30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C82"/>
  <sheetViews>
    <sheetView showGridLines="0" showZeros="0" zoomScale="60" zoomScaleNormal="60" zoomScaleSheetLayoutView="100" workbookViewId="0">
      <pane ySplit="2" topLeftCell="A3" activePane="bottomLeft" state="frozen"/>
      <selection activeCell="B87" sqref="B87"/>
      <selection pane="bottomLeft"/>
    </sheetView>
  </sheetViews>
  <sheetFormatPr baseColWidth="10" defaultRowHeight="13.5" x14ac:dyDescent="0.25"/>
  <cols>
    <col min="1" max="1" width="2.7109375" customWidth="1"/>
    <col min="2" max="2" width="50.7109375" customWidth="1"/>
    <col min="3" max="20" width="14.28515625" customWidth="1"/>
    <col min="21" max="21" width="2.7109375" customWidth="1"/>
    <col min="22" max="251" width="11.42578125" customWidth="1"/>
    <col min="252" max="252" width="2.7109375" customWidth="1"/>
    <col min="253" max="253" width="5.5703125" customWidth="1"/>
    <col min="254" max="254" width="14.5703125" customWidth="1"/>
    <col min="255" max="255" width="11.85546875" customWidth="1"/>
    <col min="256" max="258" width="15.7109375" customWidth="1"/>
  </cols>
  <sheetData>
    <row r="1" spans="2:20" ht="85.15" customHeight="1" x14ac:dyDescent="0.25"/>
    <row r="2" spans="2:20" ht="17.25" customHeight="1" x14ac:dyDescent="0.25">
      <c r="B2" s="14" t="s">
        <v>0</v>
      </c>
      <c r="C2" s="105"/>
      <c r="D2" s="105"/>
      <c r="E2" s="105"/>
      <c r="F2" s="105"/>
      <c r="G2" s="105"/>
      <c r="H2" s="105"/>
      <c r="I2" s="105"/>
      <c r="J2" s="15"/>
      <c r="K2" s="15"/>
      <c r="L2" s="15"/>
      <c r="M2" s="15"/>
      <c r="S2" s="16" t="s">
        <v>138</v>
      </c>
      <c r="T2" s="16" t="s">
        <v>137</v>
      </c>
    </row>
    <row r="3" spans="2:20" ht="18" customHeight="1" x14ac:dyDescent="0.25">
      <c r="B3" s="17"/>
      <c r="C3" s="18"/>
      <c r="D3" s="18"/>
      <c r="E3" s="18"/>
      <c r="F3" s="18"/>
      <c r="G3" s="18"/>
      <c r="H3" s="18"/>
      <c r="I3" s="18"/>
      <c r="J3" s="18"/>
      <c r="K3" s="18"/>
      <c r="L3" s="18"/>
      <c r="M3" s="18"/>
      <c r="S3" s="20"/>
      <c r="T3" s="20"/>
    </row>
    <row r="4" spans="2:20" ht="18" customHeight="1" x14ac:dyDescent="0.25">
      <c r="B4" s="306" t="s">
        <v>49</v>
      </c>
      <c r="C4" s="306"/>
      <c r="D4" s="306"/>
      <c r="E4" s="306"/>
      <c r="F4" s="306"/>
      <c r="G4" s="306"/>
      <c r="H4" s="306"/>
      <c r="I4" s="306"/>
      <c r="J4" s="306"/>
      <c r="K4" s="306"/>
      <c r="L4" s="306"/>
      <c r="M4" s="306"/>
      <c r="N4" s="306"/>
      <c r="O4" s="306"/>
      <c r="P4" s="306"/>
      <c r="Q4" s="306"/>
      <c r="R4" s="306"/>
      <c r="S4" s="306"/>
      <c r="T4" s="306"/>
    </row>
    <row r="5" spans="2:20" ht="34.9" customHeight="1" x14ac:dyDescent="0.25">
      <c r="B5" s="299" t="s">
        <v>226</v>
      </c>
      <c r="C5" s="299"/>
      <c r="D5" s="299"/>
      <c r="E5" s="299"/>
      <c r="F5" s="299"/>
      <c r="G5" s="299"/>
      <c r="H5" s="299"/>
      <c r="I5" s="299"/>
      <c r="J5" s="299"/>
      <c r="K5" s="299"/>
      <c r="L5" s="299"/>
      <c r="M5" s="299"/>
      <c r="N5" s="299"/>
      <c r="O5" s="299"/>
      <c r="P5" s="299"/>
      <c r="Q5" s="299"/>
      <c r="R5" s="299"/>
      <c r="S5" s="299"/>
      <c r="T5" s="299"/>
    </row>
    <row r="6" spans="2:20" ht="18" customHeight="1" x14ac:dyDescent="0.25">
      <c r="C6" s="106"/>
      <c r="D6" s="106"/>
      <c r="E6" s="106"/>
      <c r="F6" s="106"/>
      <c r="G6" s="106"/>
      <c r="H6" s="106"/>
      <c r="I6" s="106"/>
      <c r="J6" s="21"/>
      <c r="K6" s="21"/>
      <c r="L6" s="21"/>
      <c r="M6" s="21"/>
      <c r="N6" s="21"/>
      <c r="O6" s="21"/>
      <c r="P6" s="21"/>
      <c r="Q6" s="20"/>
      <c r="R6" s="20"/>
    </row>
    <row r="7" spans="2:20" ht="33" customHeight="1" x14ac:dyDescent="0.25">
      <c r="B7" s="300" t="s">
        <v>58</v>
      </c>
      <c r="C7" s="300"/>
      <c r="D7" s="300"/>
      <c r="E7" s="300"/>
      <c r="F7" s="300"/>
      <c r="G7" s="300"/>
      <c r="H7" s="300"/>
      <c r="I7" s="300"/>
      <c r="J7" s="300"/>
      <c r="K7" s="300"/>
      <c r="L7" s="300"/>
      <c r="M7" s="300"/>
      <c r="N7" s="300"/>
      <c r="O7" s="300"/>
      <c r="P7" s="300"/>
      <c r="Q7" s="300"/>
      <c r="R7" s="300"/>
      <c r="S7" s="300"/>
      <c r="T7" s="300"/>
    </row>
    <row r="8" spans="2:20" ht="33" customHeight="1" x14ac:dyDescent="0.25">
      <c r="B8" s="55" t="s">
        <v>1</v>
      </c>
      <c r="C8" s="215">
        <v>2007</v>
      </c>
      <c r="D8" s="215">
        <v>2008</v>
      </c>
      <c r="E8" s="215">
        <v>2009</v>
      </c>
      <c r="F8" s="215">
        <v>2010</v>
      </c>
      <c r="G8" s="215">
        <v>2011</v>
      </c>
      <c r="H8" s="215">
        <v>2012</v>
      </c>
      <c r="I8" s="215">
        <v>2013</v>
      </c>
      <c r="J8" s="55">
        <v>2014</v>
      </c>
      <c r="K8" s="55">
        <v>2015</v>
      </c>
      <c r="L8" s="55">
        <v>2016</v>
      </c>
      <c r="M8" s="55">
        <v>2017</v>
      </c>
      <c r="N8" s="55">
        <v>2018</v>
      </c>
      <c r="O8" s="55">
        <v>2019</v>
      </c>
      <c r="P8" s="55">
        <v>2020</v>
      </c>
      <c r="Q8" s="24">
        <v>2021</v>
      </c>
      <c r="R8" s="24">
        <v>2022</v>
      </c>
      <c r="S8" s="24">
        <v>2023</v>
      </c>
      <c r="T8" s="24">
        <v>2024</v>
      </c>
    </row>
    <row r="9" spans="2:20" ht="33" customHeight="1" x14ac:dyDescent="0.25">
      <c r="B9" s="108" t="s">
        <v>316</v>
      </c>
      <c r="C9" s="109">
        <v>2051203</v>
      </c>
      <c r="D9" s="109">
        <v>2569843</v>
      </c>
      <c r="E9" s="109">
        <v>2850686</v>
      </c>
      <c r="F9" s="109">
        <v>3077692</v>
      </c>
      <c r="G9" s="109">
        <v>3629491</v>
      </c>
      <c r="H9" s="109">
        <v>3902072</v>
      </c>
      <c r="I9" s="109">
        <v>4499718</v>
      </c>
      <c r="J9" s="109">
        <v>4380616</v>
      </c>
      <c r="K9" s="109">
        <v>4434725</v>
      </c>
      <c r="L9" s="109">
        <v>4412579</v>
      </c>
      <c r="M9" s="109">
        <v>4768171</v>
      </c>
      <c r="N9" s="109">
        <v>4816557</v>
      </c>
      <c r="O9" s="109">
        <v>4954500</v>
      </c>
      <c r="P9" s="109">
        <v>4444045</v>
      </c>
      <c r="Q9" s="109">
        <v>4281855</v>
      </c>
      <c r="R9" s="109">
        <v>4476461</v>
      </c>
      <c r="S9" s="109">
        <v>4904785</v>
      </c>
      <c r="T9" s="109">
        <v>4926261</v>
      </c>
    </row>
    <row r="10" spans="2:20" ht="33" customHeight="1" x14ac:dyDescent="0.25">
      <c r="B10" s="108" t="s">
        <v>317</v>
      </c>
      <c r="C10" s="109">
        <v>1745024</v>
      </c>
      <c r="D10" s="109">
        <v>1912537</v>
      </c>
      <c r="E10" s="109">
        <v>2038903</v>
      </c>
      <c r="F10" s="109">
        <v>2293859</v>
      </c>
      <c r="G10" s="109">
        <v>2439076</v>
      </c>
      <c r="H10" s="109">
        <v>2595584</v>
      </c>
      <c r="I10" s="109">
        <v>2773285</v>
      </c>
      <c r="J10" s="109">
        <v>3046350</v>
      </c>
      <c r="K10" s="109">
        <v>3042581</v>
      </c>
      <c r="L10" s="109">
        <v>3079967</v>
      </c>
      <c r="M10" s="109">
        <v>3237144</v>
      </c>
      <c r="N10" s="109">
        <v>3390498</v>
      </c>
      <c r="O10" s="109">
        <v>3471567</v>
      </c>
      <c r="P10" s="109">
        <v>2735041</v>
      </c>
      <c r="Q10" s="109">
        <v>3065800</v>
      </c>
      <c r="R10" s="109">
        <v>3304807</v>
      </c>
      <c r="S10" s="109">
        <v>3405643</v>
      </c>
      <c r="T10" s="109">
        <v>3442080</v>
      </c>
    </row>
    <row r="11" spans="2:20" ht="33" customHeight="1" x14ac:dyDescent="0.25">
      <c r="B11" s="199" t="s">
        <v>318</v>
      </c>
      <c r="C11" s="109">
        <v>1215137</v>
      </c>
      <c r="D11" s="109">
        <v>1312052</v>
      </c>
      <c r="E11" s="109">
        <v>1367619</v>
      </c>
      <c r="F11" s="109">
        <v>1592375</v>
      </c>
      <c r="G11" s="109">
        <v>1694435</v>
      </c>
      <c r="H11" s="109">
        <v>1800241</v>
      </c>
      <c r="I11" s="109">
        <v>1921433</v>
      </c>
      <c r="J11" s="216">
        <v>2109530</v>
      </c>
      <c r="K11" s="216">
        <v>2097651</v>
      </c>
      <c r="L11" s="216">
        <v>2159133</v>
      </c>
      <c r="M11" s="216">
        <v>2311071</v>
      </c>
      <c r="N11" s="216">
        <v>2452275</v>
      </c>
      <c r="O11" s="216">
        <v>2531704</v>
      </c>
      <c r="P11" s="216">
        <v>2101023</v>
      </c>
      <c r="Q11" s="216">
        <v>2326766</v>
      </c>
      <c r="R11" s="216">
        <v>2474719</v>
      </c>
      <c r="S11" s="216">
        <v>2554441</v>
      </c>
      <c r="T11" s="109">
        <v>2572402</v>
      </c>
    </row>
    <row r="12" spans="2:20" ht="33" customHeight="1" x14ac:dyDescent="0.25">
      <c r="B12" s="199" t="s">
        <v>319</v>
      </c>
      <c r="C12" s="109">
        <v>529887</v>
      </c>
      <c r="D12" s="109">
        <v>600485</v>
      </c>
      <c r="E12" s="109">
        <v>671284</v>
      </c>
      <c r="F12" s="109">
        <v>701484</v>
      </c>
      <c r="G12" s="109">
        <v>744641</v>
      </c>
      <c r="H12" s="109">
        <v>795343</v>
      </c>
      <c r="I12" s="109">
        <v>851852</v>
      </c>
      <c r="J12" s="216">
        <v>936820</v>
      </c>
      <c r="K12" s="216">
        <v>944930</v>
      </c>
      <c r="L12" s="216">
        <v>920834</v>
      </c>
      <c r="M12" s="216">
        <v>926073</v>
      </c>
      <c r="N12" s="216">
        <v>938223</v>
      </c>
      <c r="O12" s="216">
        <v>939863</v>
      </c>
      <c r="P12" s="216">
        <v>634018</v>
      </c>
      <c r="Q12" s="216">
        <v>739034</v>
      </c>
      <c r="R12" s="216">
        <v>830088</v>
      </c>
      <c r="S12" s="216">
        <v>851202</v>
      </c>
      <c r="T12" s="109">
        <v>869678</v>
      </c>
    </row>
    <row r="13" spans="2:20" ht="33" customHeight="1" x14ac:dyDescent="0.25">
      <c r="B13" s="121" t="s">
        <v>309</v>
      </c>
      <c r="C13" s="78">
        <v>3796227</v>
      </c>
      <c r="D13" s="78">
        <v>4482380</v>
      </c>
      <c r="E13" s="78">
        <v>4889589</v>
      </c>
      <c r="F13" s="78">
        <v>5371551</v>
      </c>
      <c r="G13" s="78">
        <v>6068567</v>
      </c>
      <c r="H13" s="78">
        <v>6497656</v>
      </c>
      <c r="I13" s="78">
        <v>7273003</v>
      </c>
      <c r="J13" s="78">
        <v>7426966</v>
      </c>
      <c r="K13" s="78">
        <v>7477306</v>
      </c>
      <c r="L13" s="78">
        <v>7492546</v>
      </c>
      <c r="M13" s="78">
        <v>8005315</v>
      </c>
      <c r="N13" s="78">
        <v>8207055</v>
      </c>
      <c r="O13" s="78">
        <v>8426067</v>
      </c>
      <c r="P13" s="78">
        <v>7179086</v>
      </c>
      <c r="Q13" s="78">
        <v>7347655</v>
      </c>
      <c r="R13" s="78">
        <v>7781268</v>
      </c>
      <c r="S13" s="78">
        <v>8310428</v>
      </c>
      <c r="T13" s="78">
        <v>8368341</v>
      </c>
    </row>
    <row r="14" spans="2:20" ht="33" customHeight="1" x14ac:dyDescent="0.25">
      <c r="B14" s="178"/>
      <c r="C14" s="80"/>
      <c r="D14" s="80"/>
      <c r="E14" s="80"/>
      <c r="F14" s="80"/>
      <c r="G14" s="80"/>
      <c r="H14" s="80"/>
      <c r="I14" s="80"/>
      <c r="J14" s="80"/>
      <c r="K14" s="80"/>
      <c r="L14" s="80"/>
      <c r="M14" s="80"/>
      <c r="N14" s="80"/>
      <c r="O14" s="80"/>
      <c r="P14" s="80"/>
    </row>
    <row r="15" spans="2:20" ht="14.25" customHeight="1" x14ac:dyDescent="0.3">
      <c r="B15" s="34"/>
      <c r="D15" s="36"/>
      <c r="E15" s="36"/>
      <c r="F15" s="36"/>
      <c r="G15" s="36"/>
      <c r="H15" s="36"/>
      <c r="I15" s="36"/>
    </row>
    <row r="16" spans="2:20" ht="16.5" customHeight="1" x14ac:dyDescent="0.3">
      <c r="C16" s="37"/>
      <c r="D16" s="37"/>
      <c r="E16" s="37"/>
      <c r="F16" s="37"/>
      <c r="G16" s="37"/>
      <c r="H16" s="37"/>
      <c r="I16" s="37"/>
    </row>
    <row r="17" spans="2:29" ht="33" customHeight="1" x14ac:dyDescent="0.25">
      <c r="B17" s="299" t="s">
        <v>227</v>
      </c>
      <c r="C17" s="299"/>
      <c r="D17" s="299"/>
      <c r="E17" s="299"/>
      <c r="F17" s="299"/>
      <c r="G17" s="299"/>
      <c r="H17" s="299"/>
      <c r="I17" s="299"/>
      <c r="J17" s="299"/>
      <c r="K17" s="299"/>
      <c r="L17" s="299"/>
      <c r="M17" s="299"/>
      <c r="N17" s="299"/>
      <c r="O17" s="299"/>
      <c r="P17" s="299"/>
      <c r="Q17" s="299"/>
      <c r="R17" s="299"/>
      <c r="S17" s="299"/>
      <c r="T17" s="299"/>
    </row>
    <row r="18" spans="2:29" x14ac:dyDescent="0.25">
      <c r="F18" s="39"/>
    </row>
    <row r="19" spans="2:29" x14ac:dyDescent="0.25">
      <c r="B19" s="192"/>
      <c r="C19" s="62">
        <f t="shared" ref="C19:T19" si="0">+C8</f>
        <v>2007</v>
      </c>
      <c r="D19" s="62">
        <f t="shared" si="0"/>
        <v>2008</v>
      </c>
      <c r="E19" s="62">
        <f t="shared" si="0"/>
        <v>2009</v>
      </c>
      <c r="F19" s="62">
        <f t="shared" si="0"/>
        <v>2010</v>
      </c>
      <c r="G19" s="62">
        <f t="shared" si="0"/>
        <v>2011</v>
      </c>
      <c r="H19" s="62">
        <f t="shared" si="0"/>
        <v>2012</v>
      </c>
      <c r="I19" s="62">
        <f t="shared" si="0"/>
        <v>2013</v>
      </c>
      <c r="J19" s="62">
        <f t="shared" si="0"/>
        <v>2014</v>
      </c>
      <c r="K19" s="62">
        <f t="shared" si="0"/>
        <v>2015</v>
      </c>
      <c r="L19" s="62">
        <f t="shared" si="0"/>
        <v>2016</v>
      </c>
      <c r="M19" s="62">
        <f t="shared" si="0"/>
        <v>2017</v>
      </c>
      <c r="N19" s="62">
        <f t="shared" si="0"/>
        <v>2018</v>
      </c>
      <c r="O19" s="62">
        <f t="shared" si="0"/>
        <v>2019</v>
      </c>
      <c r="P19" s="62">
        <f t="shared" si="0"/>
        <v>2020</v>
      </c>
      <c r="Q19" s="62">
        <f t="shared" si="0"/>
        <v>2021</v>
      </c>
      <c r="R19" s="62">
        <f t="shared" si="0"/>
        <v>2022</v>
      </c>
      <c r="S19" s="62">
        <f t="shared" si="0"/>
        <v>2023</v>
      </c>
      <c r="T19" s="62">
        <f t="shared" si="0"/>
        <v>2024</v>
      </c>
    </row>
    <row r="20" spans="2:29" x14ac:dyDescent="0.25">
      <c r="B20" s="42" t="str">
        <f>+B9</f>
        <v>Gasto de consumo final público</v>
      </c>
      <c r="C20" s="66">
        <f t="shared" ref="C20:T20" si="1">+C9/C13</f>
        <v>0.54032675074488434</v>
      </c>
      <c r="D20" s="66">
        <f t="shared" si="1"/>
        <v>0.57332109281230059</v>
      </c>
      <c r="E20" s="66">
        <f t="shared" si="1"/>
        <v>0.58301137375758982</v>
      </c>
      <c r="F20" s="66">
        <f t="shared" si="1"/>
        <v>0.57296151521227301</v>
      </c>
      <c r="G20" s="66">
        <f t="shared" si="1"/>
        <v>0.59808040349558633</v>
      </c>
      <c r="H20" s="66">
        <f t="shared" si="1"/>
        <v>0.60053533151031691</v>
      </c>
      <c r="I20" s="66">
        <f t="shared" si="1"/>
        <v>0.61868776899995781</v>
      </c>
      <c r="J20" s="66">
        <f t="shared" si="1"/>
        <v>0.5898257781172016</v>
      </c>
      <c r="K20" s="66">
        <f t="shared" si="1"/>
        <v>0.59309128180657578</v>
      </c>
      <c r="L20" s="66">
        <f t="shared" si="1"/>
        <v>0.58892918375142445</v>
      </c>
      <c r="M20" s="66">
        <f t="shared" si="1"/>
        <v>0.59562565620465902</v>
      </c>
      <c r="N20" s="66">
        <f t="shared" si="1"/>
        <v>0.58688006842893092</v>
      </c>
      <c r="O20" s="66">
        <f t="shared" si="1"/>
        <v>0.58799674866103013</v>
      </c>
      <c r="P20" s="66">
        <f t="shared" si="1"/>
        <v>0.61902657246340276</v>
      </c>
      <c r="Q20" s="66">
        <f t="shared" si="1"/>
        <v>0.58275123151536101</v>
      </c>
      <c r="R20" s="66">
        <f t="shared" si="1"/>
        <v>0.57528682985857826</v>
      </c>
      <c r="S20" s="66">
        <f t="shared" si="1"/>
        <v>0.5901964375360691</v>
      </c>
      <c r="T20" s="66">
        <f t="shared" si="1"/>
        <v>0.58867832943232112</v>
      </c>
    </row>
    <row r="21" spans="2:29" x14ac:dyDescent="0.25">
      <c r="B21" s="42" t="str">
        <f>+B10</f>
        <v>Gasto de consumo final privado</v>
      </c>
      <c r="C21" s="66">
        <f t="shared" ref="C21:T21" si="2">+C10/C13</f>
        <v>0.45967324925511566</v>
      </c>
      <c r="D21" s="66">
        <f t="shared" si="2"/>
        <v>0.42667890718769941</v>
      </c>
      <c r="E21" s="66">
        <f t="shared" si="2"/>
        <v>0.41698862624241018</v>
      </c>
      <c r="F21" s="66">
        <f t="shared" si="2"/>
        <v>0.42703848478772705</v>
      </c>
      <c r="G21" s="66">
        <f t="shared" si="2"/>
        <v>0.40191959650441367</v>
      </c>
      <c r="H21" s="66">
        <f t="shared" si="2"/>
        <v>0.39946466848968304</v>
      </c>
      <c r="I21" s="66">
        <f t="shared" si="2"/>
        <v>0.38131223100004219</v>
      </c>
      <c r="J21" s="66">
        <f t="shared" si="2"/>
        <v>0.41017422188279845</v>
      </c>
      <c r="K21" s="66">
        <f t="shared" si="2"/>
        <v>0.40690871819342422</v>
      </c>
      <c r="L21" s="66">
        <f t="shared" si="2"/>
        <v>0.41107081624857561</v>
      </c>
      <c r="M21" s="66">
        <f t="shared" si="2"/>
        <v>0.40437434379534098</v>
      </c>
      <c r="N21" s="66">
        <f t="shared" si="2"/>
        <v>0.41311993157106902</v>
      </c>
      <c r="O21" s="66">
        <f t="shared" si="2"/>
        <v>0.41200325133896987</v>
      </c>
      <c r="P21" s="66">
        <f t="shared" si="2"/>
        <v>0.3809734275365973</v>
      </c>
      <c r="Q21" s="66">
        <f t="shared" si="2"/>
        <v>0.41724876848463899</v>
      </c>
      <c r="R21" s="66">
        <f t="shared" si="2"/>
        <v>0.42471317014142168</v>
      </c>
      <c r="S21" s="66">
        <f t="shared" si="2"/>
        <v>0.40980356246393085</v>
      </c>
      <c r="T21" s="66">
        <f t="shared" si="2"/>
        <v>0.41132167056767882</v>
      </c>
    </row>
    <row r="22" spans="2:29" x14ac:dyDescent="0.25">
      <c r="B22" s="217" t="str">
        <f>+B13</f>
        <v>Total</v>
      </c>
      <c r="C22" s="66">
        <f>SUM(C20:C21)</f>
        <v>1</v>
      </c>
      <c r="D22" s="66">
        <f t="shared" ref="D22:T22" si="3">SUM(D20:D21)</f>
        <v>1</v>
      </c>
      <c r="E22" s="66">
        <f t="shared" si="3"/>
        <v>1</v>
      </c>
      <c r="F22" s="66">
        <f t="shared" si="3"/>
        <v>1</v>
      </c>
      <c r="G22" s="66">
        <f t="shared" si="3"/>
        <v>1</v>
      </c>
      <c r="H22" s="66">
        <f t="shared" si="3"/>
        <v>1</v>
      </c>
      <c r="I22" s="66">
        <f t="shared" si="3"/>
        <v>1</v>
      </c>
      <c r="J22" s="66">
        <f t="shared" si="3"/>
        <v>1</v>
      </c>
      <c r="K22" s="66">
        <f t="shared" si="3"/>
        <v>1</v>
      </c>
      <c r="L22" s="66">
        <f t="shared" si="3"/>
        <v>1</v>
      </c>
      <c r="M22" s="66">
        <f t="shared" si="3"/>
        <v>1</v>
      </c>
      <c r="N22" s="66">
        <f t="shared" si="3"/>
        <v>1</v>
      </c>
      <c r="O22" s="66">
        <f t="shared" si="3"/>
        <v>1</v>
      </c>
      <c r="P22" s="66">
        <f t="shared" si="3"/>
        <v>1</v>
      </c>
      <c r="Q22" s="66">
        <f t="shared" si="3"/>
        <v>1</v>
      </c>
      <c r="R22" s="66">
        <f t="shared" si="3"/>
        <v>1</v>
      </c>
      <c r="S22" s="66">
        <f t="shared" si="3"/>
        <v>1</v>
      </c>
      <c r="T22" s="66">
        <f t="shared" si="3"/>
        <v>1</v>
      </c>
      <c r="W22" s="176"/>
      <c r="X22" s="176"/>
      <c r="Y22" s="176"/>
      <c r="Z22" s="176"/>
      <c r="AA22" s="176"/>
      <c r="AB22" s="190"/>
      <c r="AC22" s="190"/>
    </row>
    <row r="23" spans="2:29" x14ac:dyDescent="0.25">
      <c r="F23" s="39"/>
      <c r="W23" s="176"/>
      <c r="X23" s="176"/>
      <c r="Y23" s="176"/>
      <c r="Z23" s="176"/>
      <c r="AA23" s="176"/>
      <c r="AB23" s="190"/>
      <c r="AC23" s="190"/>
    </row>
    <row r="24" spans="2:29" x14ac:dyDescent="0.25">
      <c r="F24" s="39"/>
    </row>
    <row r="25" spans="2:29" x14ac:dyDescent="0.25">
      <c r="F25" s="39"/>
    </row>
    <row r="26" spans="2:29" x14ac:dyDescent="0.25">
      <c r="F26" s="39"/>
    </row>
    <row r="27" spans="2:29" x14ac:dyDescent="0.25">
      <c r="F27" s="39"/>
    </row>
    <row r="28" spans="2:29" x14ac:dyDescent="0.25">
      <c r="F28" s="39"/>
    </row>
    <row r="29" spans="2:29" x14ac:dyDescent="0.25">
      <c r="F29" s="39"/>
    </row>
    <row r="30" spans="2:29" x14ac:dyDescent="0.25">
      <c r="F30" s="39"/>
    </row>
    <row r="31" spans="2:29" x14ac:dyDescent="0.25">
      <c r="F31" s="39"/>
    </row>
    <row r="32" spans="2:29" x14ac:dyDescent="0.25">
      <c r="F32" s="39"/>
    </row>
    <row r="33" spans="2:20" x14ac:dyDescent="0.25">
      <c r="F33" s="39"/>
    </row>
    <row r="34" spans="2:20" x14ac:dyDescent="0.25">
      <c r="F34" s="39"/>
    </row>
    <row r="35" spans="2:20" x14ac:dyDescent="0.25">
      <c r="F35" s="39"/>
    </row>
    <row r="36" spans="2:20" x14ac:dyDescent="0.25">
      <c r="F36" s="39"/>
    </row>
    <row r="37" spans="2:20" x14ac:dyDescent="0.25">
      <c r="F37" s="39"/>
    </row>
    <row r="38" spans="2:20" x14ac:dyDescent="0.25">
      <c r="F38" s="39"/>
    </row>
    <row r="39" spans="2:20" x14ac:dyDescent="0.25">
      <c r="F39" s="39"/>
    </row>
    <row r="40" spans="2:20" x14ac:dyDescent="0.25">
      <c r="F40" s="39"/>
    </row>
    <row r="41" spans="2:20" x14ac:dyDescent="0.25">
      <c r="F41" s="39"/>
    </row>
    <row r="42" spans="2:20" x14ac:dyDescent="0.25">
      <c r="F42" s="39"/>
    </row>
    <row r="43" spans="2:20" x14ac:dyDescent="0.25">
      <c r="F43" s="39"/>
    </row>
    <row r="44" spans="2:20" x14ac:dyDescent="0.25">
      <c r="F44" s="39"/>
    </row>
    <row r="45" spans="2:20" x14ac:dyDescent="0.25">
      <c r="F45" s="39"/>
    </row>
    <row r="46" spans="2:20" x14ac:dyDescent="0.25">
      <c r="F46" s="39"/>
    </row>
    <row r="47" spans="2:20" ht="33" customHeight="1" x14ac:dyDescent="0.25">
      <c r="B47" s="307" t="s">
        <v>260</v>
      </c>
      <c r="C47" s="307"/>
      <c r="D47" s="307"/>
      <c r="E47" s="307"/>
      <c r="F47" s="307"/>
      <c r="G47" s="307"/>
      <c r="H47" s="307"/>
      <c r="I47" s="307"/>
      <c r="J47" s="307"/>
      <c r="K47" s="307"/>
      <c r="L47" s="307"/>
      <c r="M47" s="307"/>
      <c r="N47" s="307"/>
      <c r="O47" s="307"/>
      <c r="P47" s="307"/>
      <c r="Q47" s="307"/>
      <c r="R47" s="307"/>
      <c r="S47" s="307"/>
      <c r="T47" s="307"/>
    </row>
    <row r="48" spans="2:20" ht="16.5" customHeight="1" x14ac:dyDescent="0.3">
      <c r="E48" s="115"/>
      <c r="F48" s="137"/>
      <c r="G48" s="115"/>
      <c r="H48" s="115"/>
      <c r="I48" s="115"/>
      <c r="J48" s="115"/>
      <c r="K48" s="115"/>
      <c r="L48" s="115"/>
      <c r="M48" s="115"/>
    </row>
    <row r="49" spans="2:18" ht="16.5" customHeight="1" x14ac:dyDescent="0.3">
      <c r="D49" s="115"/>
      <c r="E49" s="115"/>
      <c r="F49" s="144"/>
      <c r="G49" s="115"/>
      <c r="H49" s="115"/>
      <c r="I49" s="115"/>
      <c r="J49" s="115"/>
      <c r="K49" s="115"/>
      <c r="L49" s="115"/>
      <c r="M49" s="115"/>
    </row>
    <row r="50" spans="2:18" ht="16.5" customHeight="1" x14ac:dyDescent="0.3">
      <c r="C50" s="115"/>
      <c r="D50" s="115"/>
      <c r="E50" s="115"/>
      <c r="F50" s="144">
        <f>+T8</f>
        <v>2024</v>
      </c>
      <c r="G50" s="115"/>
      <c r="H50" s="115"/>
      <c r="I50" s="115"/>
      <c r="J50" s="115"/>
      <c r="K50" s="115"/>
      <c r="L50" s="115"/>
      <c r="M50" s="115"/>
      <c r="N50" s="115"/>
      <c r="O50" s="115"/>
      <c r="P50" s="115"/>
      <c r="Q50" s="115"/>
      <c r="R50" s="115"/>
    </row>
    <row r="51" spans="2:18" ht="16.5" customHeight="1" x14ac:dyDescent="0.3">
      <c r="C51" s="115"/>
      <c r="D51" s="115"/>
      <c r="E51" s="37" t="str">
        <f>+B9</f>
        <v>Gasto de consumo final público</v>
      </c>
      <c r="F51" s="214">
        <f>+T9/T13</f>
        <v>0.58867832943232112</v>
      </c>
      <c r="G51" s="115"/>
      <c r="H51" s="115"/>
      <c r="I51" s="115"/>
      <c r="J51" s="115"/>
      <c r="K51" s="115"/>
      <c r="L51" s="115"/>
      <c r="M51" s="115"/>
      <c r="N51" s="115"/>
      <c r="O51" s="115"/>
      <c r="P51" s="115"/>
      <c r="Q51" s="115"/>
      <c r="R51" s="115"/>
    </row>
    <row r="52" spans="2:18" ht="16.5" customHeight="1" x14ac:dyDescent="0.3">
      <c r="C52" s="115"/>
      <c r="D52" s="115"/>
      <c r="E52" s="37" t="str">
        <f>+CONCATENATE(B11," (Sector privado)")</f>
        <v>Productos característicos (Sector privado)</v>
      </c>
      <c r="F52" s="214">
        <f>+T11/T13</f>
        <v>0.30739689025578665</v>
      </c>
      <c r="G52" s="115"/>
      <c r="H52" s="115"/>
      <c r="I52" s="115"/>
      <c r="J52" s="115"/>
      <c r="K52" s="115"/>
      <c r="L52" s="115"/>
      <c r="M52" s="115"/>
      <c r="N52" s="115"/>
      <c r="O52" s="115"/>
      <c r="P52" s="115"/>
      <c r="Q52" s="115"/>
      <c r="R52" s="115"/>
    </row>
    <row r="53" spans="2:18" ht="16.5" customHeight="1" x14ac:dyDescent="0.3">
      <c r="C53" s="115"/>
      <c r="D53" s="115"/>
      <c r="E53" s="115"/>
      <c r="F53" s="214">
        <f>+F51+F52</f>
        <v>0.89607521968810777</v>
      </c>
      <c r="G53" s="115"/>
      <c r="H53" s="115"/>
      <c r="I53" s="115"/>
      <c r="J53" s="115"/>
      <c r="K53" s="115"/>
      <c r="L53" s="115"/>
      <c r="M53" s="115"/>
      <c r="N53" s="115"/>
      <c r="O53" s="115"/>
      <c r="P53" s="115"/>
      <c r="Q53" s="115"/>
      <c r="R53" s="115"/>
    </row>
    <row r="54" spans="2:18" ht="16.5" customHeight="1" x14ac:dyDescent="0.3">
      <c r="B54" s="115"/>
      <c r="C54" s="115"/>
      <c r="D54" s="115"/>
      <c r="E54" s="115"/>
      <c r="F54" s="144"/>
      <c r="G54" s="115"/>
      <c r="H54" s="115"/>
      <c r="I54" s="115"/>
      <c r="J54" s="115"/>
      <c r="K54" s="115"/>
      <c r="L54" s="115"/>
      <c r="M54" s="115"/>
      <c r="N54" s="115"/>
      <c r="O54" s="115"/>
      <c r="P54" s="115"/>
      <c r="Q54" s="115"/>
      <c r="R54" s="115"/>
    </row>
    <row r="55" spans="2:18" ht="16.5" customHeight="1" x14ac:dyDescent="0.3">
      <c r="B55" s="115"/>
      <c r="D55" s="115"/>
      <c r="E55" s="115"/>
      <c r="F55" s="137"/>
      <c r="G55" s="115"/>
      <c r="H55" s="115"/>
      <c r="I55" s="115"/>
      <c r="J55" s="115"/>
      <c r="K55" s="115"/>
      <c r="L55" s="115"/>
      <c r="M55" s="115"/>
      <c r="N55" s="115"/>
      <c r="O55" s="115"/>
      <c r="P55" s="115"/>
      <c r="Q55" s="115"/>
      <c r="R55" s="115"/>
    </row>
    <row r="56" spans="2:18" ht="16.5" customHeight="1" x14ac:dyDescent="0.3">
      <c r="B56" s="115"/>
      <c r="D56" s="115"/>
      <c r="E56" s="115"/>
      <c r="F56" s="137"/>
      <c r="G56" s="115"/>
      <c r="H56" s="115"/>
      <c r="I56" s="115"/>
      <c r="J56" s="115"/>
      <c r="K56" s="115"/>
      <c r="L56" s="115"/>
      <c r="M56" s="115"/>
      <c r="N56" s="115"/>
      <c r="O56" s="115"/>
      <c r="P56" s="115"/>
      <c r="Q56" s="115"/>
      <c r="R56" s="115"/>
    </row>
    <row r="57" spans="2:18" ht="16.5" customHeight="1" x14ac:dyDescent="0.3">
      <c r="B57" s="115"/>
      <c r="C57" s="115"/>
      <c r="D57" s="115"/>
      <c r="E57" s="115"/>
      <c r="F57" s="137"/>
      <c r="G57" s="115"/>
      <c r="H57" s="115"/>
      <c r="I57" s="115"/>
      <c r="J57" s="115"/>
      <c r="K57" s="115"/>
      <c r="L57" s="115"/>
      <c r="M57" s="115"/>
    </row>
    <row r="58" spans="2:18" ht="16.5" customHeight="1" x14ac:dyDescent="0.3">
      <c r="B58" s="115"/>
      <c r="C58" s="115"/>
      <c r="D58" s="115"/>
      <c r="E58" s="115"/>
      <c r="F58" s="137"/>
      <c r="G58" s="115"/>
      <c r="H58" s="115"/>
      <c r="I58" s="115"/>
      <c r="J58" s="115"/>
      <c r="K58" s="115"/>
      <c r="L58" s="115"/>
      <c r="M58" s="115"/>
    </row>
    <row r="59" spans="2:18" ht="16.5" customHeight="1" x14ac:dyDescent="0.3">
      <c r="B59" s="115"/>
      <c r="C59" s="115"/>
      <c r="D59" s="115"/>
      <c r="E59" s="115"/>
      <c r="F59" s="137"/>
      <c r="G59" s="115"/>
      <c r="H59" s="115"/>
      <c r="I59" s="115"/>
      <c r="J59" s="115"/>
      <c r="K59" s="115"/>
      <c r="L59" s="115"/>
      <c r="M59" s="115"/>
    </row>
    <row r="60" spans="2:18" ht="16.5" customHeight="1" x14ac:dyDescent="0.3">
      <c r="B60" s="115"/>
      <c r="C60" s="115"/>
      <c r="D60" s="115"/>
      <c r="E60" s="115"/>
      <c r="F60" s="137"/>
      <c r="G60" s="115"/>
      <c r="H60" s="115"/>
      <c r="I60" s="115"/>
      <c r="J60" s="115"/>
      <c r="K60" s="115"/>
      <c r="L60" s="115"/>
      <c r="M60" s="115"/>
    </row>
    <row r="61" spans="2:18" ht="16.5" customHeight="1" x14ac:dyDescent="0.3">
      <c r="B61" s="115"/>
      <c r="C61" s="115"/>
      <c r="D61" s="115"/>
      <c r="E61" s="115"/>
      <c r="F61" s="137"/>
      <c r="G61" s="115"/>
      <c r="H61" s="115"/>
      <c r="I61" s="115"/>
      <c r="J61" s="115"/>
      <c r="K61" s="115"/>
      <c r="L61" s="115"/>
      <c r="M61" s="115"/>
    </row>
    <row r="62" spans="2:18" ht="16.5" customHeight="1" x14ac:dyDescent="0.3">
      <c r="B62" s="115"/>
      <c r="C62" s="115"/>
      <c r="D62" s="115"/>
      <c r="E62" s="115"/>
      <c r="F62" s="137"/>
      <c r="G62" s="115"/>
      <c r="H62" s="115"/>
      <c r="I62" s="115"/>
      <c r="J62" s="115"/>
      <c r="K62" s="115"/>
      <c r="L62" s="115"/>
      <c r="M62" s="115"/>
    </row>
    <row r="63" spans="2:18" ht="16.5" customHeight="1" x14ac:dyDescent="0.3">
      <c r="B63" s="115"/>
      <c r="C63" s="115"/>
      <c r="D63" s="115"/>
      <c r="E63" s="115"/>
      <c r="F63" s="137"/>
      <c r="G63" s="115"/>
      <c r="H63" s="115"/>
      <c r="I63" s="115"/>
      <c r="J63" s="115"/>
      <c r="K63" s="115"/>
      <c r="L63" s="115"/>
      <c r="M63" s="115"/>
    </row>
    <row r="64" spans="2:18" ht="16.5" customHeight="1" x14ac:dyDescent="0.3">
      <c r="B64" s="115"/>
      <c r="C64" s="115"/>
      <c r="D64" s="115"/>
      <c r="E64" s="115"/>
      <c r="F64" s="137"/>
      <c r="G64" s="115"/>
      <c r="H64" s="115"/>
      <c r="I64" s="115"/>
      <c r="J64" s="115"/>
      <c r="K64" s="115"/>
      <c r="L64" s="115"/>
      <c r="M64" s="115"/>
    </row>
    <row r="65" spans="2:20" ht="16.5" customHeight="1" x14ac:dyDescent="0.3">
      <c r="B65" s="115"/>
      <c r="C65" s="115"/>
      <c r="D65" s="115"/>
      <c r="E65" s="115"/>
      <c r="F65" s="137"/>
      <c r="G65" s="115"/>
      <c r="H65" s="115"/>
      <c r="I65" s="115"/>
      <c r="J65" s="115"/>
      <c r="K65" s="115"/>
      <c r="L65" s="115"/>
      <c r="M65" s="115"/>
    </row>
    <row r="66" spans="2:20" ht="16.5" customHeight="1" x14ac:dyDescent="0.3">
      <c r="B66" s="115"/>
      <c r="C66" s="115"/>
      <c r="D66" s="115"/>
      <c r="E66" s="115"/>
      <c r="F66" s="137"/>
      <c r="G66" s="115"/>
      <c r="H66" s="115"/>
      <c r="I66" s="115"/>
      <c r="J66" s="115"/>
      <c r="K66" s="115"/>
      <c r="L66" s="115"/>
      <c r="M66" s="115"/>
    </row>
    <row r="67" spans="2:20" ht="16.5" customHeight="1" x14ac:dyDescent="0.3">
      <c r="B67" s="115"/>
      <c r="C67" s="115"/>
      <c r="D67" s="115"/>
      <c r="E67" s="115"/>
      <c r="F67" s="137"/>
      <c r="G67" s="115"/>
      <c r="H67" s="115"/>
      <c r="I67" s="115"/>
      <c r="J67" s="115"/>
      <c r="K67" s="115"/>
      <c r="L67" s="115"/>
      <c r="M67" s="115"/>
    </row>
    <row r="68" spans="2:20" ht="16.5" customHeight="1" x14ac:dyDescent="0.3">
      <c r="B68" s="115"/>
      <c r="C68" s="115"/>
      <c r="D68" s="115"/>
      <c r="E68" s="115"/>
      <c r="F68" s="137"/>
      <c r="G68" s="115"/>
      <c r="H68" s="115"/>
      <c r="I68" s="115"/>
      <c r="J68" s="115"/>
      <c r="K68" s="115"/>
      <c r="L68" s="115"/>
      <c r="M68" s="115"/>
    </row>
    <row r="69" spans="2:20" ht="16.5" customHeight="1" x14ac:dyDescent="0.3">
      <c r="B69" s="115"/>
      <c r="C69" s="115"/>
      <c r="D69" s="115"/>
      <c r="E69" s="115"/>
      <c r="F69" s="137"/>
      <c r="G69" s="115"/>
      <c r="H69" s="115"/>
      <c r="I69" s="115"/>
      <c r="J69" s="115"/>
      <c r="K69" s="115"/>
      <c r="L69" s="115"/>
      <c r="M69" s="115"/>
    </row>
    <row r="70" spans="2:20" ht="16.5" customHeight="1" x14ac:dyDescent="0.3">
      <c r="B70" s="115"/>
      <c r="C70" s="115"/>
      <c r="D70" s="115"/>
      <c r="E70" s="115"/>
      <c r="F70" s="137"/>
      <c r="G70" s="115"/>
      <c r="H70" s="115"/>
      <c r="I70" s="115"/>
      <c r="J70" s="115"/>
      <c r="K70" s="115"/>
      <c r="L70" s="115"/>
      <c r="M70" s="115"/>
    </row>
    <row r="71" spans="2:20" ht="16.5" customHeight="1" x14ac:dyDescent="0.3">
      <c r="B71" s="115"/>
      <c r="C71" s="115"/>
      <c r="D71" s="115"/>
      <c r="E71" s="115"/>
      <c r="F71" s="137"/>
      <c r="G71" s="115"/>
      <c r="H71" s="115"/>
      <c r="I71" s="115"/>
      <c r="J71" s="115"/>
      <c r="K71" s="115"/>
      <c r="L71" s="115"/>
      <c r="M71" s="115"/>
    </row>
    <row r="72" spans="2:20" ht="16.5" customHeight="1" x14ac:dyDescent="0.3">
      <c r="B72" s="115"/>
      <c r="C72" s="115"/>
      <c r="D72" s="115"/>
      <c r="E72" s="115"/>
      <c r="F72" s="137"/>
      <c r="G72" s="115"/>
      <c r="H72" s="115"/>
      <c r="I72" s="115"/>
      <c r="J72" s="115"/>
      <c r="K72" s="115"/>
      <c r="L72" s="115"/>
      <c r="M72" s="115"/>
    </row>
    <row r="73" spans="2:20" ht="16.5" customHeight="1" x14ac:dyDescent="0.3">
      <c r="B73" s="115"/>
      <c r="C73" s="115"/>
      <c r="D73" s="115"/>
      <c r="E73" s="115"/>
      <c r="F73" s="137"/>
      <c r="G73" s="115"/>
      <c r="H73" s="115"/>
      <c r="I73" s="115"/>
      <c r="J73" s="115"/>
      <c r="K73" s="115"/>
      <c r="L73" s="115"/>
      <c r="M73" s="115"/>
    </row>
    <row r="74" spans="2:20" ht="16.5" customHeight="1" x14ac:dyDescent="0.3">
      <c r="B74" s="115"/>
      <c r="C74" s="115"/>
      <c r="D74" s="115"/>
      <c r="E74" s="115"/>
      <c r="F74" s="137"/>
      <c r="G74" s="115"/>
      <c r="H74" s="115"/>
      <c r="I74" s="115"/>
      <c r="J74" s="115"/>
      <c r="K74" s="115"/>
      <c r="L74" s="115"/>
      <c r="M74" s="115"/>
    </row>
    <row r="75" spans="2:20" ht="16.5" customHeight="1" x14ac:dyDescent="0.3">
      <c r="B75" s="115"/>
      <c r="C75" s="115"/>
      <c r="D75" s="115"/>
      <c r="E75" s="115"/>
      <c r="F75" s="137"/>
      <c r="G75" s="115"/>
      <c r="H75" s="115"/>
      <c r="I75" s="115"/>
      <c r="J75" s="115"/>
      <c r="K75" s="115"/>
      <c r="L75" s="115"/>
      <c r="M75" s="115"/>
    </row>
    <row r="76" spans="2:20" ht="16.5" customHeight="1" x14ac:dyDescent="0.3">
      <c r="B76" s="115"/>
      <c r="C76" s="115"/>
      <c r="D76" s="115"/>
      <c r="E76" s="115"/>
      <c r="F76" s="137"/>
      <c r="G76" s="115"/>
      <c r="H76" s="115"/>
      <c r="I76" s="115"/>
      <c r="J76" s="115"/>
      <c r="K76" s="115"/>
      <c r="L76" s="115"/>
      <c r="M76" s="115"/>
    </row>
    <row r="77" spans="2:20" ht="16.5" customHeight="1" x14ac:dyDescent="0.3">
      <c r="B77" s="115"/>
      <c r="C77" s="115"/>
      <c r="D77" s="115"/>
      <c r="E77" s="115"/>
      <c r="F77" s="137"/>
      <c r="G77" s="115"/>
      <c r="H77" s="115"/>
      <c r="I77" s="115"/>
      <c r="J77" s="115"/>
      <c r="K77" s="115"/>
      <c r="L77" s="115"/>
      <c r="M77" s="115"/>
    </row>
    <row r="78" spans="2:20" ht="16.5" customHeight="1" x14ac:dyDescent="0.3">
      <c r="B78" s="115"/>
      <c r="C78" s="115"/>
      <c r="D78" s="115"/>
      <c r="E78" s="115"/>
      <c r="F78" s="137"/>
      <c r="G78" s="115"/>
      <c r="H78" s="115"/>
      <c r="I78" s="115"/>
      <c r="J78" s="115"/>
      <c r="K78" s="115"/>
      <c r="L78" s="115"/>
      <c r="M78" s="115"/>
    </row>
    <row r="79" spans="2:20" x14ac:dyDescent="0.25">
      <c r="F79" s="39"/>
    </row>
    <row r="80" spans="2:20" ht="25.9" customHeight="1" x14ac:dyDescent="0.25">
      <c r="B80" s="308" t="s">
        <v>281</v>
      </c>
      <c r="C80" s="308"/>
      <c r="D80" s="308"/>
      <c r="E80" s="308"/>
      <c r="F80" s="308"/>
      <c r="G80" s="308"/>
      <c r="H80" s="308"/>
      <c r="I80" s="308"/>
      <c r="J80" s="308"/>
      <c r="K80" s="308"/>
      <c r="L80" s="308"/>
      <c r="M80" s="308"/>
      <c r="N80" s="308"/>
      <c r="O80" s="308"/>
      <c r="P80" s="308"/>
      <c r="Q80" s="308"/>
      <c r="R80" s="308"/>
      <c r="S80" s="308"/>
      <c r="T80" s="308"/>
    </row>
    <row r="81" spans="2:5" ht="16.5" customHeight="1" x14ac:dyDescent="0.3">
      <c r="B81" s="54" t="s">
        <v>263</v>
      </c>
    </row>
    <row r="82" spans="2:5" ht="15.75" customHeight="1" x14ac:dyDescent="0.3">
      <c r="B82" s="34"/>
      <c r="C82" s="218"/>
      <c r="D82" s="218"/>
      <c r="E82" s="218"/>
    </row>
  </sheetData>
  <sheetProtection selectLockedCells="1" selectUnlockedCells="1"/>
  <mergeCells count="6">
    <mergeCell ref="B47:T47"/>
    <mergeCell ref="B5:T5"/>
    <mergeCell ref="B80:T80"/>
    <mergeCell ref="B4:T4"/>
    <mergeCell ref="B7:T7"/>
    <mergeCell ref="B17:T17"/>
  </mergeCells>
  <hyperlinks>
    <hyperlink ref="B2" location="Indice!A1" display="Índice"/>
    <hyperlink ref="S2" location="'2.1.3_GCFGGE-GCFGGT'!A1" display="Anterior"/>
    <hyperlink ref="T2" location="'2.1.5_G PUB PIB'!A1" display="Siguiente"/>
  </hyperlinks>
  <pageMargins left="0.25" right="0.25" top="0.75" bottom="0.75" header="0.3" footer="0.3"/>
  <pageSetup paperSize="9" scale="93" orientation="portrait" horizontalDpi="4294967293" verticalDpi="30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49"/>
  <sheetViews>
    <sheetView showGridLines="0" zoomScale="60" zoomScaleNormal="60" workbookViewId="0">
      <pane ySplit="2" topLeftCell="A3" activePane="bottomLeft" state="frozen"/>
      <selection pane="bottomLeft"/>
    </sheetView>
  </sheetViews>
  <sheetFormatPr baseColWidth="10" defaultRowHeight="13.5" x14ac:dyDescent="0.25"/>
  <cols>
    <col min="1" max="1" width="2.7109375" customWidth="1"/>
    <col min="2" max="2" width="50.7109375" customWidth="1"/>
    <col min="3" max="20" width="14.28515625" customWidth="1"/>
    <col min="21" max="21" width="2.7109375" customWidth="1"/>
  </cols>
  <sheetData>
    <row r="1" spans="2:20" ht="85.15" customHeight="1" x14ac:dyDescent="0.25"/>
    <row r="2" spans="2:20" ht="17.25" customHeight="1" x14ac:dyDescent="0.25">
      <c r="B2" s="14" t="s">
        <v>0</v>
      </c>
      <c r="C2" s="105"/>
      <c r="D2" s="105"/>
      <c r="E2" s="105"/>
      <c r="F2" s="105"/>
      <c r="G2" s="15"/>
      <c r="H2" s="15"/>
      <c r="I2" s="15"/>
      <c r="J2" s="15"/>
      <c r="K2" s="15"/>
      <c r="L2" s="15"/>
      <c r="M2" s="15"/>
      <c r="S2" s="16" t="s">
        <v>138</v>
      </c>
      <c r="T2" s="16" t="s">
        <v>137</v>
      </c>
    </row>
    <row r="3" spans="2:20" ht="18" customHeight="1" x14ac:dyDescent="0.25">
      <c r="B3" s="17"/>
      <c r="C3" s="18"/>
      <c r="D3" s="18"/>
      <c r="E3" s="18"/>
      <c r="F3" s="18"/>
      <c r="G3" s="18"/>
      <c r="H3" s="18"/>
      <c r="I3" s="18"/>
      <c r="J3" s="18"/>
      <c r="K3" s="18"/>
      <c r="L3" s="18"/>
      <c r="M3" s="18"/>
      <c r="S3" s="20"/>
      <c r="T3" s="20"/>
    </row>
    <row r="4" spans="2:20" ht="18" customHeight="1" x14ac:dyDescent="0.25">
      <c r="B4" s="306" t="s">
        <v>173</v>
      </c>
      <c r="C4" s="306"/>
      <c r="D4" s="306"/>
      <c r="E4" s="306"/>
      <c r="F4" s="306"/>
      <c r="G4" s="306"/>
      <c r="H4" s="306"/>
      <c r="I4" s="306"/>
      <c r="J4" s="306"/>
      <c r="K4" s="306"/>
      <c r="L4" s="306"/>
      <c r="M4" s="306"/>
      <c r="N4" s="306"/>
      <c r="O4" s="306"/>
      <c r="P4" s="306"/>
      <c r="Q4" s="306"/>
      <c r="R4" s="306"/>
      <c r="S4" s="306"/>
      <c r="T4" s="306"/>
    </row>
    <row r="5" spans="2:20" ht="34.9" customHeight="1" x14ac:dyDescent="0.25">
      <c r="B5" s="299" t="s">
        <v>228</v>
      </c>
      <c r="C5" s="299"/>
      <c r="D5" s="299"/>
      <c r="E5" s="299"/>
      <c r="F5" s="299"/>
      <c r="G5" s="299"/>
      <c r="H5" s="299"/>
      <c r="I5" s="299"/>
      <c r="J5" s="299"/>
      <c r="K5" s="299"/>
      <c r="L5" s="299"/>
      <c r="M5" s="299"/>
      <c r="N5" s="299"/>
      <c r="O5" s="299"/>
      <c r="P5" s="299"/>
      <c r="Q5" s="299"/>
      <c r="R5" s="299"/>
      <c r="S5" s="299"/>
      <c r="T5" s="299"/>
    </row>
    <row r="6" spans="2:20" ht="18" customHeight="1" x14ac:dyDescent="0.25">
      <c r="C6" s="106"/>
      <c r="D6" s="106"/>
      <c r="E6" s="106"/>
      <c r="F6" s="106"/>
      <c r="G6" s="21"/>
      <c r="H6" s="21"/>
      <c r="I6" s="21"/>
      <c r="J6" s="21"/>
      <c r="K6" s="21"/>
      <c r="L6" s="21"/>
      <c r="M6" s="21"/>
      <c r="N6" s="21"/>
      <c r="O6" s="21"/>
      <c r="P6" s="21"/>
      <c r="Q6" s="20"/>
      <c r="R6" s="20"/>
    </row>
    <row r="7" spans="2:20" ht="33" customHeight="1" x14ac:dyDescent="0.25">
      <c r="B7" s="300" t="s">
        <v>58</v>
      </c>
      <c r="C7" s="300"/>
      <c r="D7" s="300"/>
      <c r="E7" s="300"/>
      <c r="F7" s="300"/>
      <c r="G7" s="300"/>
      <c r="H7" s="300"/>
      <c r="I7" s="300"/>
      <c r="J7" s="300"/>
      <c r="K7" s="300"/>
      <c r="L7" s="300"/>
      <c r="M7" s="300"/>
      <c r="N7" s="300"/>
      <c r="O7" s="300"/>
      <c r="P7" s="300"/>
      <c r="Q7" s="300"/>
      <c r="R7" s="300"/>
      <c r="S7" s="300"/>
      <c r="T7" s="300"/>
    </row>
    <row r="8" spans="2:20" ht="33" customHeight="1" x14ac:dyDescent="0.25">
      <c r="B8" s="55" t="s">
        <v>1</v>
      </c>
      <c r="C8" s="215">
        <v>2007</v>
      </c>
      <c r="D8" s="215">
        <v>2008</v>
      </c>
      <c r="E8" s="215">
        <v>2009</v>
      </c>
      <c r="F8" s="215">
        <v>2010</v>
      </c>
      <c r="G8" s="55">
        <v>2011</v>
      </c>
      <c r="H8" s="55">
        <v>2012</v>
      </c>
      <c r="I8" s="55">
        <v>2013</v>
      </c>
      <c r="J8" s="55">
        <v>2014</v>
      </c>
      <c r="K8" s="55">
        <v>2015</v>
      </c>
      <c r="L8" s="55">
        <v>2016</v>
      </c>
      <c r="M8" s="24">
        <v>2017</v>
      </c>
      <c r="N8" s="24">
        <v>2018</v>
      </c>
      <c r="O8" s="24">
        <v>2019</v>
      </c>
      <c r="P8" s="24">
        <v>2020</v>
      </c>
      <c r="Q8" s="24">
        <v>2021</v>
      </c>
      <c r="R8" s="24">
        <v>2022</v>
      </c>
      <c r="S8" s="24">
        <v>2023</v>
      </c>
      <c r="T8" s="24">
        <v>2024</v>
      </c>
    </row>
    <row r="9" spans="2:20" ht="33" customHeight="1" x14ac:dyDescent="0.25">
      <c r="B9" s="121" t="s">
        <v>316</v>
      </c>
      <c r="C9" s="78">
        <v>2051203</v>
      </c>
      <c r="D9" s="78">
        <v>2569843</v>
      </c>
      <c r="E9" s="78">
        <v>2850686</v>
      </c>
      <c r="F9" s="78">
        <v>3077692</v>
      </c>
      <c r="G9" s="78">
        <v>3629491</v>
      </c>
      <c r="H9" s="78">
        <v>3902072</v>
      </c>
      <c r="I9" s="78">
        <v>4499718</v>
      </c>
      <c r="J9" s="78">
        <v>4380616</v>
      </c>
      <c r="K9" s="78">
        <v>4434725</v>
      </c>
      <c r="L9" s="78">
        <v>4412579</v>
      </c>
      <c r="M9" s="78">
        <v>4768171</v>
      </c>
      <c r="N9" s="78">
        <v>4816557</v>
      </c>
      <c r="O9" s="78">
        <v>4954500</v>
      </c>
      <c r="P9" s="78">
        <v>4444045</v>
      </c>
      <c r="Q9" s="78">
        <v>4281855</v>
      </c>
      <c r="R9" s="78">
        <v>4476461</v>
      </c>
      <c r="S9" s="78">
        <v>4904785</v>
      </c>
      <c r="T9" s="78">
        <v>4926261</v>
      </c>
    </row>
    <row r="10" spans="2:20" ht="33" customHeight="1" x14ac:dyDescent="0.25">
      <c r="B10" s="219" t="s">
        <v>320</v>
      </c>
      <c r="C10" s="109">
        <v>2015900</v>
      </c>
      <c r="D10" s="109">
        <v>2528440</v>
      </c>
      <c r="E10" s="109">
        <v>2805141</v>
      </c>
      <c r="F10" s="109">
        <v>3034339</v>
      </c>
      <c r="G10" s="109">
        <v>3579868</v>
      </c>
      <c r="H10" s="109">
        <v>3852317</v>
      </c>
      <c r="I10" s="109">
        <v>4448796</v>
      </c>
      <c r="J10" s="109">
        <v>4327216</v>
      </c>
      <c r="K10" s="109">
        <v>4383160</v>
      </c>
      <c r="L10" s="109">
        <v>4361436</v>
      </c>
      <c r="M10" s="109">
        <v>4714349</v>
      </c>
      <c r="N10" s="109">
        <v>4756413</v>
      </c>
      <c r="O10" s="109">
        <v>4890991</v>
      </c>
      <c r="P10" s="109">
        <v>4402470</v>
      </c>
      <c r="Q10" s="109">
        <v>4243867</v>
      </c>
      <c r="R10" s="109">
        <v>4436456</v>
      </c>
      <c r="S10" s="109">
        <v>4850291</v>
      </c>
      <c r="T10" s="109">
        <v>4865334</v>
      </c>
    </row>
    <row r="11" spans="2:20" ht="33" customHeight="1" x14ac:dyDescent="0.25">
      <c r="B11" s="219" t="s">
        <v>321</v>
      </c>
      <c r="C11" s="109">
        <v>35303</v>
      </c>
      <c r="D11" s="109">
        <v>41403</v>
      </c>
      <c r="E11" s="109">
        <v>45545</v>
      </c>
      <c r="F11" s="109">
        <v>43353</v>
      </c>
      <c r="G11" s="109">
        <v>49623</v>
      </c>
      <c r="H11" s="109">
        <v>49755</v>
      </c>
      <c r="I11" s="109">
        <v>50922</v>
      </c>
      <c r="J11" s="109">
        <v>53400</v>
      </c>
      <c r="K11" s="109">
        <v>51565</v>
      </c>
      <c r="L11" s="109">
        <v>51143</v>
      </c>
      <c r="M11" s="109">
        <v>53822</v>
      </c>
      <c r="N11" s="109">
        <v>60144</v>
      </c>
      <c r="O11" s="109">
        <v>63509</v>
      </c>
      <c r="P11" s="109">
        <v>41575</v>
      </c>
      <c r="Q11" s="109">
        <v>37988</v>
      </c>
      <c r="R11" s="109">
        <v>40005</v>
      </c>
      <c r="S11" s="109">
        <v>54494</v>
      </c>
      <c r="T11" s="109">
        <v>60927</v>
      </c>
    </row>
    <row r="12" spans="2:20" ht="33" customHeight="1" x14ac:dyDescent="0.25">
      <c r="B12" s="108" t="s">
        <v>289</v>
      </c>
      <c r="C12" s="109">
        <v>49848726.264110103</v>
      </c>
      <c r="D12" s="109">
        <v>61139437.082446702</v>
      </c>
      <c r="E12" s="109">
        <v>60094976.937057696</v>
      </c>
      <c r="F12" s="109">
        <v>68151329.246774003</v>
      </c>
      <c r="G12" s="109">
        <v>78986647.839196697</v>
      </c>
      <c r="H12" s="109">
        <v>87735047.7407123</v>
      </c>
      <c r="I12" s="109">
        <v>96570334.734164804</v>
      </c>
      <c r="J12" s="109">
        <v>102717793.36090501</v>
      </c>
      <c r="K12" s="109">
        <v>97209557.101837903</v>
      </c>
      <c r="L12" s="109">
        <v>97671432.666643396</v>
      </c>
      <c r="M12" s="109">
        <v>104467485.714113</v>
      </c>
      <c r="N12" s="109">
        <v>107478961</v>
      </c>
      <c r="O12" s="109">
        <v>107595830.000003</v>
      </c>
      <c r="P12" s="109">
        <v>95865473.000000298</v>
      </c>
      <c r="Q12" s="109">
        <v>107179074.00000601</v>
      </c>
      <c r="R12" s="109">
        <v>116133120.999997</v>
      </c>
      <c r="S12" s="109">
        <v>121147056.999993</v>
      </c>
      <c r="T12" s="109">
        <v>124676074.670084</v>
      </c>
    </row>
    <row r="13" spans="2:20" ht="33" customHeight="1" x14ac:dyDescent="0.25"/>
    <row r="14" spans="2:20" ht="14.25" customHeight="1" x14ac:dyDescent="0.3">
      <c r="B14" s="34"/>
      <c r="D14" s="36"/>
      <c r="E14" s="36"/>
      <c r="F14" s="36"/>
      <c r="G14" s="36"/>
      <c r="H14" s="36"/>
      <c r="I14" s="36"/>
    </row>
    <row r="15" spans="2:20" ht="16.5" customHeight="1" x14ac:dyDescent="0.3">
      <c r="C15" s="37"/>
      <c r="D15" s="37"/>
      <c r="E15" s="37"/>
      <c r="F15" s="37"/>
      <c r="G15" s="37"/>
      <c r="H15" s="37"/>
      <c r="I15" s="37"/>
    </row>
    <row r="16" spans="2:20" ht="33" customHeight="1" x14ac:dyDescent="0.25">
      <c r="B16" s="299" t="s">
        <v>229</v>
      </c>
      <c r="C16" s="299"/>
      <c r="D16" s="299"/>
      <c r="E16" s="299"/>
      <c r="F16" s="299"/>
      <c r="G16" s="299"/>
      <c r="H16" s="299"/>
      <c r="I16" s="299"/>
      <c r="J16" s="299"/>
      <c r="K16" s="299"/>
      <c r="L16" s="299"/>
      <c r="M16" s="299"/>
      <c r="N16" s="299"/>
      <c r="O16" s="299"/>
      <c r="P16" s="299"/>
      <c r="Q16" s="299"/>
      <c r="R16" s="299"/>
      <c r="S16" s="299"/>
      <c r="T16" s="299"/>
    </row>
    <row r="20" spans="2:20" x14ac:dyDescent="0.25">
      <c r="C20" s="184">
        <f>+C8</f>
        <v>2007</v>
      </c>
      <c r="D20" s="184">
        <f t="shared" ref="D20:T20" si="0">+D8</f>
        <v>2008</v>
      </c>
      <c r="E20" s="184">
        <f t="shared" si="0"/>
        <v>2009</v>
      </c>
      <c r="F20" s="184">
        <f t="shared" si="0"/>
        <v>2010</v>
      </c>
      <c r="G20" s="184">
        <f t="shared" si="0"/>
        <v>2011</v>
      </c>
      <c r="H20" s="184">
        <f t="shared" si="0"/>
        <v>2012</v>
      </c>
      <c r="I20" s="184">
        <f t="shared" si="0"/>
        <v>2013</v>
      </c>
      <c r="J20" s="184">
        <f t="shared" si="0"/>
        <v>2014</v>
      </c>
      <c r="K20" s="184">
        <f t="shared" si="0"/>
        <v>2015</v>
      </c>
      <c r="L20" s="184">
        <f t="shared" si="0"/>
        <v>2016</v>
      </c>
      <c r="M20" s="184">
        <f t="shared" si="0"/>
        <v>2017</v>
      </c>
      <c r="N20" s="184">
        <f t="shared" si="0"/>
        <v>2018</v>
      </c>
      <c r="O20" s="184">
        <f t="shared" si="0"/>
        <v>2019</v>
      </c>
      <c r="P20" s="184">
        <f t="shared" si="0"/>
        <v>2020</v>
      </c>
      <c r="Q20" s="184">
        <f t="shared" si="0"/>
        <v>2021</v>
      </c>
      <c r="R20" s="184">
        <f t="shared" si="0"/>
        <v>2022</v>
      </c>
      <c r="S20" s="184">
        <f t="shared" si="0"/>
        <v>2023</v>
      </c>
      <c r="T20" s="184">
        <f t="shared" si="0"/>
        <v>2024</v>
      </c>
    </row>
    <row r="21" spans="2:20" x14ac:dyDescent="0.25">
      <c r="B21" s="126" t="s">
        <v>88</v>
      </c>
      <c r="C21" s="43">
        <f>+C9/C12</f>
        <v>4.1148553909527222E-2</v>
      </c>
      <c r="D21" s="43">
        <f t="shared" ref="D21:T21" si="1">+D9/D12</f>
        <v>4.2032493634747724E-2</v>
      </c>
      <c r="E21" s="43">
        <f t="shared" si="1"/>
        <v>4.7436344022325737E-2</v>
      </c>
      <c r="F21" s="43">
        <f t="shared" si="1"/>
        <v>4.5159676766622789E-2</v>
      </c>
      <c r="G21" s="43">
        <f t="shared" si="1"/>
        <v>4.5950690392495483E-2</v>
      </c>
      <c r="H21" s="43">
        <f t="shared" si="1"/>
        <v>4.447563545565035E-2</v>
      </c>
      <c r="I21" s="43">
        <f t="shared" si="1"/>
        <v>4.6595240788868085E-2</v>
      </c>
      <c r="J21" s="43">
        <f t="shared" si="1"/>
        <v>4.2647099948968412E-2</v>
      </c>
      <c r="K21" s="43">
        <f t="shared" si="1"/>
        <v>4.5620257227940345E-2</v>
      </c>
      <c r="L21" s="43">
        <f t="shared" si="1"/>
        <v>4.5177785146863908E-2</v>
      </c>
      <c r="M21" s="43">
        <f t="shared" si="1"/>
        <v>4.5642631938597959E-2</v>
      </c>
      <c r="N21" s="43">
        <f t="shared" si="1"/>
        <v>4.4813952006849039E-2</v>
      </c>
      <c r="O21" s="43">
        <f t="shared" si="1"/>
        <v>4.6047323581219289E-2</v>
      </c>
      <c r="P21" s="43">
        <f t="shared" si="1"/>
        <v>4.6357096678592363E-2</v>
      </c>
      <c r="Q21" s="43">
        <f t="shared" si="1"/>
        <v>3.9950475780372578E-2</v>
      </c>
      <c r="R21" s="43">
        <f t="shared" si="1"/>
        <v>3.8545945906337226E-2</v>
      </c>
      <c r="S21" s="43">
        <f t="shared" si="1"/>
        <v>4.0486208426840149E-2</v>
      </c>
      <c r="T21" s="43">
        <f t="shared" si="1"/>
        <v>3.9512480746893897E-2</v>
      </c>
    </row>
    <row r="47" spans="2:13" ht="14.25" customHeight="1" x14ac:dyDescent="0.3">
      <c r="B47" s="34" t="s">
        <v>285</v>
      </c>
      <c r="D47" s="35"/>
      <c r="E47" s="35"/>
      <c r="F47" s="35"/>
      <c r="G47" s="35"/>
      <c r="H47" s="35"/>
      <c r="I47" s="35"/>
      <c r="J47" s="35"/>
      <c r="K47" s="35"/>
      <c r="L47" s="35"/>
      <c r="M47" s="35"/>
    </row>
    <row r="48" spans="2:13" ht="16.5" customHeight="1" x14ac:dyDescent="0.3">
      <c r="B48" s="54" t="s">
        <v>263</v>
      </c>
    </row>
    <row r="49" spans="2:13" ht="15.75" customHeight="1" x14ac:dyDescent="0.3">
      <c r="B49" s="34"/>
      <c r="C49" s="218"/>
      <c r="D49" s="218"/>
      <c r="E49" s="218"/>
      <c r="F49" s="220"/>
      <c r="G49" s="220"/>
      <c r="H49" s="220"/>
      <c r="I49" s="220"/>
      <c r="J49" s="220"/>
      <c r="K49" s="220"/>
      <c r="L49" s="220"/>
      <c r="M49" s="220"/>
    </row>
  </sheetData>
  <mergeCells count="4">
    <mergeCell ref="B7:T7"/>
    <mergeCell ref="B4:T4"/>
    <mergeCell ref="B5:T5"/>
    <mergeCell ref="B16:T16"/>
  </mergeCells>
  <hyperlinks>
    <hyperlink ref="S2" location="'2.1.4_GT-TipoG'!A1" display="Anterior"/>
    <hyperlink ref="B2" location="Indice!A1" display="Índice"/>
    <hyperlink ref="T2" location="'2.1.6_G PRIV PIB'!A1" display="Siguiente"/>
  </hyperlinks>
  <pageMargins left="0.7" right="0.7" top="0.75" bottom="0.75" header="0.3" footer="0.3"/>
  <pageSetup orientation="portrait"/>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6"/>
  <sheetViews>
    <sheetView showGridLines="0" zoomScale="60" zoomScaleNormal="60" workbookViewId="0">
      <pane ySplit="2" topLeftCell="A3" activePane="bottomLeft" state="frozen"/>
      <selection activeCell="B51" sqref="B51:T51"/>
      <selection pane="bottomLeft"/>
    </sheetView>
  </sheetViews>
  <sheetFormatPr baseColWidth="10" defaultRowHeight="13.5" x14ac:dyDescent="0.25"/>
  <cols>
    <col min="1" max="1" width="2.7109375" customWidth="1"/>
    <col min="2" max="2" width="50.7109375" customWidth="1"/>
    <col min="3" max="20" width="14.28515625" customWidth="1"/>
    <col min="21" max="21" width="2.7109375" customWidth="1"/>
  </cols>
  <sheetData>
    <row r="1" spans="2:20" ht="85.15" customHeight="1" x14ac:dyDescent="0.25"/>
    <row r="2" spans="2:20" ht="17.25" customHeight="1" x14ac:dyDescent="0.25">
      <c r="B2" s="14" t="s">
        <v>0</v>
      </c>
      <c r="C2" s="15"/>
      <c r="D2" s="15"/>
      <c r="E2" s="15"/>
      <c r="F2" s="15"/>
      <c r="G2" s="15"/>
      <c r="H2" s="15"/>
      <c r="I2" s="15"/>
      <c r="J2" s="15"/>
      <c r="K2" s="15"/>
      <c r="L2" s="15"/>
      <c r="M2" s="15"/>
      <c r="S2" s="16" t="s">
        <v>138</v>
      </c>
      <c r="T2" s="16" t="s">
        <v>137</v>
      </c>
    </row>
    <row r="3" spans="2:20" ht="18" customHeight="1" x14ac:dyDescent="0.25">
      <c r="B3" s="17"/>
      <c r="C3" s="18"/>
      <c r="D3" s="18"/>
      <c r="E3" s="18"/>
      <c r="F3" s="18"/>
      <c r="G3" s="18"/>
      <c r="H3" s="18"/>
      <c r="I3" s="18"/>
      <c r="J3" s="18"/>
      <c r="K3" s="18"/>
      <c r="L3" s="18"/>
      <c r="M3" s="18"/>
      <c r="S3" s="20"/>
      <c r="T3" s="20"/>
    </row>
    <row r="4" spans="2:20" ht="18" customHeight="1" x14ac:dyDescent="0.25">
      <c r="B4" s="306" t="s">
        <v>50</v>
      </c>
      <c r="C4" s="306"/>
      <c r="D4" s="306"/>
      <c r="E4" s="306"/>
      <c r="F4" s="306"/>
      <c r="G4" s="306"/>
      <c r="H4" s="306"/>
      <c r="I4" s="306"/>
      <c r="J4" s="306"/>
      <c r="K4" s="306"/>
      <c r="L4" s="306"/>
      <c r="M4" s="306"/>
      <c r="N4" s="306"/>
      <c r="O4" s="306"/>
      <c r="P4" s="306"/>
      <c r="Q4" s="306"/>
      <c r="R4" s="306"/>
      <c r="S4" s="306"/>
      <c r="T4" s="306"/>
    </row>
    <row r="5" spans="2:20" ht="34.9" customHeight="1" x14ac:dyDescent="0.25">
      <c r="B5" s="299" t="s">
        <v>230</v>
      </c>
      <c r="C5" s="299"/>
      <c r="D5" s="299"/>
      <c r="E5" s="299"/>
      <c r="F5" s="299"/>
      <c r="G5" s="299"/>
      <c r="H5" s="299"/>
      <c r="I5" s="299"/>
      <c r="J5" s="299"/>
      <c r="K5" s="299"/>
      <c r="L5" s="299"/>
      <c r="M5" s="299"/>
      <c r="N5" s="299"/>
      <c r="O5" s="299"/>
      <c r="P5" s="299"/>
      <c r="Q5" s="299"/>
      <c r="R5" s="299"/>
      <c r="S5" s="299"/>
      <c r="T5" s="299"/>
    </row>
    <row r="6" spans="2:20" ht="18" customHeight="1" x14ac:dyDescent="0.25">
      <c r="C6" s="21"/>
      <c r="D6" s="21"/>
      <c r="E6" s="21"/>
      <c r="F6" s="21"/>
      <c r="G6" s="21"/>
      <c r="H6" s="21"/>
      <c r="I6" s="21"/>
      <c r="J6" s="21"/>
      <c r="K6" s="21"/>
      <c r="L6" s="21"/>
      <c r="M6" s="21"/>
      <c r="N6" s="21"/>
      <c r="O6" s="21"/>
      <c r="P6" s="21"/>
      <c r="Q6" s="20"/>
      <c r="R6" s="20"/>
    </row>
    <row r="7" spans="2:20" ht="33" customHeight="1" x14ac:dyDescent="0.25">
      <c r="B7" s="300" t="s">
        <v>58</v>
      </c>
      <c r="C7" s="300"/>
      <c r="D7" s="300"/>
      <c r="E7" s="300"/>
      <c r="F7" s="300"/>
      <c r="G7" s="300"/>
      <c r="H7" s="300"/>
      <c r="I7" s="300"/>
      <c r="J7" s="300"/>
      <c r="K7" s="300"/>
      <c r="L7" s="300"/>
      <c r="M7" s="300"/>
      <c r="N7" s="300"/>
      <c r="O7" s="300"/>
      <c r="P7" s="300"/>
      <c r="Q7" s="300"/>
      <c r="R7" s="300"/>
      <c r="S7" s="300"/>
      <c r="T7" s="300"/>
    </row>
    <row r="8" spans="2:20" ht="33" customHeight="1" x14ac:dyDescent="0.25">
      <c r="B8" s="55" t="s">
        <v>1</v>
      </c>
      <c r="C8" s="55">
        <v>2007</v>
      </c>
      <c r="D8" s="55">
        <v>2008</v>
      </c>
      <c r="E8" s="55">
        <v>2009</v>
      </c>
      <c r="F8" s="55">
        <v>2010</v>
      </c>
      <c r="G8" s="55">
        <v>2011</v>
      </c>
      <c r="H8" s="55">
        <v>2012</v>
      </c>
      <c r="I8" s="55">
        <v>2013</v>
      </c>
      <c r="J8" s="55">
        <v>2014</v>
      </c>
      <c r="K8" s="55">
        <v>2015</v>
      </c>
      <c r="L8" s="55">
        <v>2016</v>
      </c>
      <c r="M8" s="24">
        <v>2017</v>
      </c>
      <c r="N8" s="24">
        <v>2018</v>
      </c>
      <c r="O8" s="24">
        <v>2019</v>
      </c>
      <c r="P8" s="24">
        <v>2020</v>
      </c>
      <c r="Q8" s="24">
        <v>2021</v>
      </c>
      <c r="R8" s="24">
        <v>2022</v>
      </c>
      <c r="S8" s="24">
        <v>2023</v>
      </c>
      <c r="T8" s="24">
        <v>2024</v>
      </c>
    </row>
    <row r="9" spans="2:20" ht="33" customHeight="1" x14ac:dyDescent="0.25">
      <c r="B9" s="121" t="s">
        <v>317</v>
      </c>
      <c r="C9" s="221">
        <v>1745024</v>
      </c>
      <c r="D9" s="221">
        <v>1912537</v>
      </c>
      <c r="E9" s="221">
        <v>2038903</v>
      </c>
      <c r="F9" s="221">
        <v>2293859</v>
      </c>
      <c r="G9" s="221">
        <v>2439076</v>
      </c>
      <c r="H9" s="221">
        <v>2595584</v>
      </c>
      <c r="I9" s="221">
        <v>2773285</v>
      </c>
      <c r="J9" s="221">
        <v>3046350</v>
      </c>
      <c r="K9" s="221">
        <v>3042581</v>
      </c>
      <c r="L9" s="221">
        <v>3079967</v>
      </c>
      <c r="M9" s="221">
        <v>3237144</v>
      </c>
      <c r="N9" s="221">
        <v>3390498</v>
      </c>
      <c r="O9" s="221">
        <v>3471567</v>
      </c>
      <c r="P9" s="221">
        <v>2735041</v>
      </c>
      <c r="Q9" s="221">
        <v>3065800</v>
      </c>
      <c r="R9" s="221">
        <v>3304807</v>
      </c>
      <c r="S9" s="221">
        <v>3405643</v>
      </c>
      <c r="T9" s="221">
        <v>3442080</v>
      </c>
    </row>
    <row r="10" spans="2:20" ht="33" customHeight="1" x14ac:dyDescent="0.25">
      <c r="B10" s="219" t="s">
        <v>322</v>
      </c>
      <c r="C10" s="198">
        <v>1737367</v>
      </c>
      <c r="D10" s="198">
        <v>1904857</v>
      </c>
      <c r="E10" s="198">
        <v>2030104</v>
      </c>
      <c r="F10" s="198">
        <v>2286699</v>
      </c>
      <c r="G10" s="198">
        <v>2431781</v>
      </c>
      <c r="H10" s="198">
        <v>2586652</v>
      </c>
      <c r="I10" s="198">
        <v>2765498</v>
      </c>
      <c r="J10" s="198">
        <v>3036190</v>
      </c>
      <c r="K10" s="198">
        <v>3034962</v>
      </c>
      <c r="L10" s="198">
        <v>3072212</v>
      </c>
      <c r="M10" s="198">
        <v>3224790</v>
      </c>
      <c r="N10" s="198">
        <v>3376552</v>
      </c>
      <c r="O10" s="198">
        <v>3457395</v>
      </c>
      <c r="P10" s="198">
        <v>2722109</v>
      </c>
      <c r="Q10" s="198">
        <v>3052665</v>
      </c>
      <c r="R10" s="198">
        <v>3290373</v>
      </c>
      <c r="S10" s="198">
        <v>3391236</v>
      </c>
      <c r="T10" s="198">
        <v>3428669</v>
      </c>
    </row>
    <row r="11" spans="2:20" ht="33" customHeight="1" x14ac:dyDescent="0.25">
      <c r="B11" s="219" t="s">
        <v>323</v>
      </c>
      <c r="C11" s="198">
        <v>7657</v>
      </c>
      <c r="D11" s="198">
        <v>7680</v>
      </c>
      <c r="E11" s="198">
        <v>8799</v>
      </c>
      <c r="F11" s="198">
        <v>7160</v>
      </c>
      <c r="G11" s="198">
        <v>7295</v>
      </c>
      <c r="H11" s="198">
        <v>8932</v>
      </c>
      <c r="I11" s="198">
        <v>7787</v>
      </c>
      <c r="J11" s="198">
        <v>10160</v>
      </c>
      <c r="K11" s="198">
        <v>7619</v>
      </c>
      <c r="L11" s="198">
        <v>7755</v>
      </c>
      <c r="M11" s="198">
        <v>12354</v>
      </c>
      <c r="N11" s="198">
        <v>13946</v>
      </c>
      <c r="O11" s="198">
        <v>14172</v>
      </c>
      <c r="P11" s="198">
        <v>12932</v>
      </c>
      <c r="Q11" s="198">
        <v>13135</v>
      </c>
      <c r="R11" s="198">
        <v>14434</v>
      </c>
      <c r="S11" s="198">
        <v>14407</v>
      </c>
      <c r="T11" s="198">
        <v>13411</v>
      </c>
    </row>
    <row r="12" spans="2:20" ht="33" customHeight="1" x14ac:dyDescent="0.25">
      <c r="B12" s="108" t="s">
        <v>289</v>
      </c>
      <c r="C12" s="198">
        <v>49848726.264110103</v>
      </c>
      <c r="D12" s="198">
        <v>61139437.082446702</v>
      </c>
      <c r="E12" s="198">
        <v>60094976.937057696</v>
      </c>
      <c r="F12" s="198">
        <v>68151329.246774003</v>
      </c>
      <c r="G12" s="198">
        <v>78986647.839196697</v>
      </c>
      <c r="H12" s="198">
        <v>87735047.7407123</v>
      </c>
      <c r="I12" s="198">
        <v>96570334.734164804</v>
      </c>
      <c r="J12" s="198">
        <v>102717793.36090501</v>
      </c>
      <c r="K12" s="198">
        <v>97209557.101837903</v>
      </c>
      <c r="L12" s="198">
        <v>97671432.666643396</v>
      </c>
      <c r="M12" s="198">
        <v>104467485.714113</v>
      </c>
      <c r="N12" s="198">
        <v>107478961</v>
      </c>
      <c r="O12" s="198">
        <v>107595830.000003</v>
      </c>
      <c r="P12" s="198">
        <v>95865473.000000298</v>
      </c>
      <c r="Q12" s="198">
        <v>107179074.00000601</v>
      </c>
      <c r="R12" s="198">
        <v>116133120.999997</v>
      </c>
      <c r="S12" s="198">
        <v>121147056.999993</v>
      </c>
      <c r="T12" s="198">
        <v>124676074.670084</v>
      </c>
    </row>
    <row r="13" spans="2:20" ht="33" customHeight="1" x14ac:dyDescent="0.25">
      <c r="C13" s="176"/>
      <c r="D13" s="176"/>
      <c r="E13" s="176"/>
      <c r="F13" s="176"/>
      <c r="G13" s="176"/>
      <c r="H13" s="176"/>
      <c r="I13" s="176"/>
      <c r="J13" s="176"/>
      <c r="K13" s="176"/>
      <c r="L13" s="176"/>
      <c r="M13" s="176"/>
      <c r="N13" s="176"/>
      <c r="O13" s="176"/>
      <c r="P13" s="176"/>
      <c r="Q13" s="176"/>
      <c r="R13" s="176"/>
      <c r="S13" s="176"/>
      <c r="T13" s="176"/>
    </row>
    <row r="14" spans="2:20" ht="14.25" customHeight="1" x14ac:dyDescent="0.3">
      <c r="B14" s="34"/>
      <c r="D14" s="36"/>
      <c r="E14" s="36"/>
      <c r="F14" s="36"/>
      <c r="G14" s="36"/>
      <c r="H14" s="36"/>
      <c r="I14" s="36"/>
    </row>
    <row r="15" spans="2:20" ht="16.5" customHeight="1" x14ac:dyDescent="0.3">
      <c r="C15" s="37"/>
      <c r="D15" s="37"/>
      <c r="E15" s="37"/>
      <c r="F15" s="37"/>
      <c r="G15" s="37"/>
      <c r="H15" s="37"/>
      <c r="I15" s="37"/>
    </row>
    <row r="16" spans="2:20" ht="33" customHeight="1" x14ac:dyDescent="0.25">
      <c r="B16" s="299" t="s">
        <v>231</v>
      </c>
      <c r="C16" s="299"/>
      <c r="D16" s="299"/>
      <c r="E16" s="299"/>
      <c r="F16" s="299"/>
      <c r="G16" s="299"/>
      <c r="H16" s="299"/>
      <c r="I16" s="299"/>
      <c r="J16" s="299"/>
      <c r="K16" s="299"/>
      <c r="L16" s="299"/>
      <c r="M16" s="299"/>
      <c r="N16" s="299"/>
      <c r="O16" s="299"/>
      <c r="P16" s="299"/>
      <c r="Q16" s="299"/>
      <c r="R16" s="299"/>
      <c r="S16" s="299"/>
      <c r="T16" s="299"/>
    </row>
    <row r="17" spans="1:22" ht="16.5" customHeight="1" x14ac:dyDescent="0.3">
      <c r="B17" s="115"/>
      <c r="C17" s="115"/>
      <c r="D17" s="115"/>
      <c r="E17" s="115"/>
      <c r="F17" s="115"/>
      <c r="G17" s="115"/>
      <c r="H17" s="115"/>
      <c r="I17" s="115"/>
      <c r="J17" s="115"/>
      <c r="K17" s="115"/>
      <c r="L17" s="115"/>
      <c r="M17" s="115"/>
      <c r="N17" s="115"/>
      <c r="O17" s="115"/>
      <c r="P17" s="115"/>
      <c r="Q17" s="115"/>
      <c r="R17" s="115"/>
      <c r="S17" s="115"/>
      <c r="T17" s="115"/>
    </row>
    <row r="18" spans="1:22" ht="16.5" customHeight="1" x14ac:dyDescent="0.3">
      <c r="A18" s="115"/>
      <c r="B18" s="115"/>
      <c r="C18" s="115"/>
      <c r="D18" s="115"/>
      <c r="E18" s="115"/>
      <c r="F18" s="115"/>
      <c r="G18" s="115"/>
      <c r="H18" s="115"/>
      <c r="I18" s="115"/>
      <c r="J18" s="115"/>
      <c r="K18" s="115"/>
      <c r="L18" s="115"/>
      <c r="M18" s="115"/>
      <c r="N18" s="115"/>
      <c r="O18" s="115"/>
      <c r="P18" s="115"/>
      <c r="Q18" s="115"/>
      <c r="R18" s="115"/>
      <c r="S18" s="115"/>
      <c r="T18" s="115"/>
    </row>
    <row r="19" spans="1:22" ht="16.5" customHeight="1" x14ac:dyDescent="0.3">
      <c r="A19" s="115"/>
      <c r="B19" s="115"/>
      <c r="C19" s="115"/>
      <c r="D19" s="115"/>
      <c r="E19" s="115"/>
      <c r="F19" s="115"/>
      <c r="G19" s="115"/>
      <c r="H19" s="115"/>
      <c r="I19" s="115"/>
      <c r="J19" s="115"/>
      <c r="K19" s="115"/>
      <c r="L19" s="115"/>
      <c r="M19" s="115"/>
      <c r="N19" s="115"/>
      <c r="O19" s="115"/>
      <c r="P19" s="115"/>
      <c r="Q19" s="115"/>
      <c r="R19" s="115"/>
      <c r="S19" s="115"/>
      <c r="T19" s="115"/>
      <c r="U19" s="115"/>
      <c r="V19" s="115"/>
    </row>
    <row r="20" spans="1:22" ht="16.5" customHeight="1" x14ac:dyDescent="0.3">
      <c r="A20" s="115"/>
      <c r="B20" s="115"/>
      <c r="C20" s="115">
        <f>+C8</f>
        <v>2007</v>
      </c>
      <c r="D20" s="115">
        <f t="shared" ref="D20:T20" si="0">+D8</f>
        <v>2008</v>
      </c>
      <c r="E20" s="115">
        <f t="shared" si="0"/>
        <v>2009</v>
      </c>
      <c r="F20" s="115">
        <f t="shared" si="0"/>
        <v>2010</v>
      </c>
      <c r="G20" s="115">
        <f t="shared" si="0"/>
        <v>2011</v>
      </c>
      <c r="H20" s="115">
        <f t="shared" si="0"/>
        <v>2012</v>
      </c>
      <c r="I20" s="115">
        <f t="shared" si="0"/>
        <v>2013</v>
      </c>
      <c r="J20" s="115">
        <f t="shared" si="0"/>
        <v>2014</v>
      </c>
      <c r="K20" s="115">
        <f t="shared" si="0"/>
        <v>2015</v>
      </c>
      <c r="L20" s="115">
        <f t="shared" si="0"/>
        <v>2016</v>
      </c>
      <c r="M20" s="115">
        <f t="shared" si="0"/>
        <v>2017</v>
      </c>
      <c r="N20" s="115">
        <f t="shared" si="0"/>
        <v>2018</v>
      </c>
      <c r="O20" s="115">
        <f t="shared" si="0"/>
        <v>2019</v>
      </c>
      <c r="P20" s="115">
        <f t="shared" si="0"/>
        <v>2020</v>
      </c>
      <c r="Q20" s="115">
        <f t="shared" si="0"/>
        <v>2021</v>
      </c>
      <c r="R20" s="115">
        <f t="shared" si="0"/>
        <v>2022</v>
      </c>
      <c r="S20" s="115">
        <f t="shared" si="0"/>
        <v>2023</v>
      </c>
      <c r="T20" s="115">
        <f t="shared" si="0"/>
        <v>2024</v>
      </c>
      <c r="U20" s="115"/>
      <c r="V20" s="115"/>
    </row>
    <row r="21" spans="1:22" ht="16.5" customHeight="1" x14ac:dyDescent="0.3">
      <c r="A21" s="115"/>
      <c r="B21" s="37" t="s">
        <v>161</v>
      </c>
      <c r="C21" s="214">
        <f>+C9/C12</f>
        <v>3.5006390950782944E-2</v>
      </c>
      <c r="D21" s="214">
        <f t="shared" ref="D21:T21" si="1">+D9/D12</f>
        <v>3.1281560499501142E-2</v>
      </c>
      <c r="E21" s="214">
        <f t="shared" si="1"/>
        <v>3.3928010358261838E-2</v>
      </c>
      <c r="F21" s="214">
        <f t="shared" si="1"/>
        <v>3.3658316357909945E-2</v>
      </c>
      <c r="G21" s="214">
        <f t="shared" si="1"/>
        <v>3.0879598852777516E-2</v>
      </c>
      <c r="H21" s="214">
        <f t="shared" si="1"/>
        <v>2.9584345900977419E-2</v>
      </c>
      <c r="I21" s="214">
        <f t="shared" si="1"/>
        <v>2.8717773502951967E-2</v>
      </c>
      <c r="J21" s="214">
        <f t="shared" si="1"/>
        <v>2.9657471216271849E-2</v>
      </c>
      <c r="K21" s="214">
        <f t="shared" si="1"/>
        <v>3.129919619747424E-2</v>
      </c>
      <c r="L21" s="214">
        <f t="shared" si="1"/>
        <v>3.1533959479350053E-2</v>
      </c>
      <c r="M21" s="214">
        <f t="shared" si="1"/>
        <v>3.098709591670281E-2</v>
      </c>
      <c r="N21" s="214">
        <f t="shared" si="1"/>
        <v>3.1545690137440012E-2</v>
      </c>
      <c r="O21" s="214">
        <f t="shared" si="1"/>
        <v>3.2264884243189566E-2</v>
      </c>
      <c r="P21" s="214">
        <f t="shared" si="1"/>
        <v>2.8529990145669981E-2</v>
      </c>
      <c r="Q21" s="214">
        <f t="shared" si="1"/>
        <v>2.8604464337878385E-2</v>
      </c>
      <c r="R21" s="214">
        <f t="shared" si="1"/>
        <v>2.8457058344277902E-2</v>
      </c>
      <c r="S21" s="214">
        <f t="shared" si="1"/>
        <v>2.8111644511514603E-2</v>
      </c>
      <c r="T21" s="214">
        <f t="shared" si="1"/>
        <v>2.76081839206791E-2</v>
      </c>
      <c r="U21" s="214"/>
      <c r="V21" s="214"/>
    </row>
    <row r="22" spans="1:22" ht="16.5" customHeight="1" x14ac:dyDescent="0.3">
      <c r="A22" s="115"/>
      <c r="B22" s="115"/>
      <c r="C22" s="115"/>
      <c r="D22" s="115"/>
      <c r="E22" s="115"/>
      <c r="F22" s="115"/>
      <c r="G22" s="115"/>
      <c r="H22" s="115"/>
      <c r="I22" s="115"/>
      <c r="J22" s="115"/>
      <c r="K22" s="115"/>
      <c r="L22" s="115"/>
      <c r="M22" s="115"/>
      <c r="N22" s="115"/>
      <c r="O22" s="115"/>
      <c r="P22" s="115"/>
      <c r="Q22" s="115"/>
      <c r="R22" s="115"/>
      <c r="S22" s="115"/>
      <c r="T22" s="115"/>
      <c r="U22" s="115"/>
      <c r="V22" s="115"/>
    </row>
    <row r="23" spans="1:22" ht="16.5" customHeight="1" x14ac:dyDescent="0.3">
      <c r="A23" s="115"/>
      <c r="B23" s="115"/>
      <c r="C23" s="115"/>
      <c r="D23" s="115"/>
      <c r="E23" s="115"/>
      <c r="F23" s="115"/>
      <c r="G23" s="115"/>
      <c r="H23" s="115"/>
      <c r="I23" s="115"/>
      <c r="J23" s="115"/>
      <c r="K23" s="115"/>
      <c r="L23" s="115"/>
      <c r="M23" s="115"/>
      <c r="N23" s="115"/>
      <c r="O23" s="115"/>
      <c r="P23" s="115"/>
      <c r="Q23" s="115"/>
      <c r="R23" s="115"/>
      <c r="S23" s="115"/>
      <c r="T23" s="115"/>
      <c r="U23" s="115"/>
      <c r="V23" s="115"/>
    </row>
    <row r="24" spans="1:22" ht="16.5" customHeight="1" x14ac:dyDescent="0.3">
      <c r="B24" s="115"/>
      <c r="C24" s="115"/>
      <c r="D24" s="115"/>
      <c r="E24" s="115"/>
      <c r="F24" s="115"/>
      <c r="G24" s="115"/>
      <c r="H24" s="115"/>
      <c r="I24" s="115"/>
      <c r="J24" s="115"/>
      <c r="K24" s="115"/>
      <c r="L24" s="115"/>
      <c r="M24" s="115"/>
      <c r="N24" s="115"/>
      <c r="O24" s="115"/>
      <c r="P24" s="115"/>
      <c r="Q24" s="115"/>
      <c r="R24" s="115"/>
      <c r="S24" s="115"/>
      <c r="T24" s="115"/>
      <c r="U24" s="115"/>
      <c r="V24" s="115"/>
    </row>
    <row r="25" spans="1:22" ht="16.5" customHeight="1" x14ac:dyDescent="0.3">
      <c r="B25" s="115"/>
      <c r="C25" s="115"/>
      <c r="D25" s="115"/>
      <c r="E25" s="115"/>
      <c r="F25" s="115"/>
      <c r="G25" s="115"/>
      <c r="H25" s="115"/>
      <c r="I25" s="115"/>
      <c r="J25" s="115"/>
      <c r="K25" s="115"/>
      <c r="L25" s="115"/>
      <c r="M25" s="115"/>
      <c r="N25" s="115"/>
      <c r="O25" s="115"/>
      <c r="P25" s="115"/>
      <c r="Q25" s="115"/>
      <c r="R25" s="115"/>
      <c r="S25" s="115"/>
      <c r="T25" s="115"/>
    </row>
    <row r="26" spans="1:22" ht="16.5" customHeight="1" x14ac:dyDescent="0.3">
      <c r="B26" s="115"/>
      <c r="C26" s="115"/>
      <c r="D26" s="115"/>
      <c r="E26" s="115"/>
      <c r="F26" s="115"/>
      <c r="G26" s="115"/>
      <c r="H26" s="115"/>
      <c r="I26" s="115"/>
      <c r="J26" s="115"/>
      <c r="K26" s="115"/>
      <c r="L26" s="115"/>
      <c r="M26" s="115"/>
      <c r="N26" s="115"/>
      <c r="O26" s="115"/>
      <c r="P26" s="115"/>
      <c r="Q26" s="115"/>
      <c r="R26" s="115"/>
      <c r="S26" s="115"/>
      <c r="T26" s="115"/>
    </row>
    <row r="27" spans="1:22" ht="16.5" customHeight="1" x14ac:dyDescent="0.3">
      <c r="B27" s="115"/>
      <c r="C27" s="115"/>
      <c r="D27" s="115"/>
      <c r="E27" s="115"/>
      <c r="F27" s="115"/>
      <c r="G27" s="115"/>
      <c r="H27" s="115"/>
      <c r="I27" s="115"/>
      <c r="J27" s="115"/>
      <c r="K27" s="115"/>
      <c r="L27" s="115"/>
      <c r="M27" s="115"/>
      <c r="N27" s="115"/>
      <c r="O27" s="115"/>
      <c r="P27" s="115"/>
      <c r="Q27" s="115"/>
      <c r="R27" s="115"/>
      <c r="S27" s="115"/>
      <c r="T27" s="115"/>
    </row>
    <row r="45" spans="2:13" ht="14.25" customHeight="1" x14ac:dyDescent="0.3">
      <c r="B45" s="34" t="s">
        <v>285</v>
      </c>
      <c r="D45" s="35"/>
      <c r="E45" s="35"/>
      <c r="F45" s="35"/>
      <c r="G45" s="35"/>
      <c r="H45" s="35"/>
      <c r="I45" s="35"/>
      <c r="J45" s="35"/>
      <c r="K45" s="35"/>
      <c r="L45" s="35"/>
      <c r="M45" s="35"/>
    </row>
    <row r="46" spans="2:13" ht="16.5" customHeight="1" x14ac:dyDescent="0.3">
      <c r="B46" s="54" t="s">
        <v>263</v>
      </c>
    </row>
  </sheetData>
  <mergeCells count="4">
    <mergeCell ref="B4:T4"/>
    <mergeCell ref="B5:T5"/>
    <mergeCell ref="B16:T16"/>
    <mergeCell ref="B7:T7"/>
  </mergeCells>
  <hyperlinks>
    <hyperlink ref="B2" location="Indice!A1" display="Índice"/>
    <hyperlink ref="S2" location="'2.1.5_G PUB PIB'!A1" display="Anterior"/>
    <hyperlink ref="T2" location="'2.1.7_GCFT SEG PRODUCT'!A1" display="Siguiente"/>
  </hyperlinks>
  <pageMargins left="0.7" right="0.7" top="0.75" bottom="0.75" header="0.3" footer="0.3"/>
  <pageSetup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8"/>
  <sheetViews>
    <sheetView showGridLines="0" showZeros="0" zoomScale="60" zoomScaleNormal="60" zoomScaleSheetLayoutView="100" workbookViewId="0">
      <pane ySplit="2" topLeftCell="A3" activePane="bottomLeft" state="frozen"/>
      <selection activeCell="G112" sqref="G112"/>
      <selection pane="bottomLeft"/>
    </sheetView>
  </sheetViews>
  <sheetFormatPr baseColWidth="10" defaultRowHeight="13.5" x14ac:dyDescent="0.25"/>
  <cols>
    <col min="1" max="1" width="2.7109375" customWidth="1"/>
    <col min="2" max="2" width="50.7109375" customWidth="1"/>
    <col min="3" max="20" width="14.28515625" customWidth="1"/>
    <col min="21" max="21" width="2.7109375" customWidth="1"/>
    <col min="22" max="251" width="11.42578125" customWidth="1"/>
    <col min="252" max="252" width="2.7109375" customWidth="1"/>
    <col min="253" max="253" width="5.5703125" customWidth="1"/>
    <col min="254" max="254" width="14.5703125" customWidth="1"/>
    <col min="255" max="255" width="11.85546875" customWidth="1"/>
    <col min="256" max="258" width="15.7109375" customWidth="1"/>
  </cols>
  <sheetData>
    <row r="1" spans="2:20" ht="85.15" customHeight="1" x14ac:dyDescent="0.25"/>
    <row r="2" spans="2:20" ht="17.25" customHeight="1" x14ac:dyDescent="0.25">
      <c r="B2" s="14" t="s">
        <v>0</v>
      </c>
      <c r="C2" s="15"/>
      <c r="D2" s="15"/>
      <c r="E2" s="15"/>
      <c r="F2" s="15"/>
      <c r="G2" s="15"/>
      <c r="H2" s="15"/>
      <c r="I2" s="15"/>
      <c r="J2" s="15"/>
      <c r="K2" s="15"/>
      <c r="L2" s="15"/>
      <c r="M2" s="15"/>
      <c r="R2" s="16"/>
      <c r="S2" s="16"/>
      <c r="T2" s="16" t="s">
        <v>137</v>
      </c>
    </row>
    <row r="3" spans="2:20" ht="18" customHeight="1" x14ac:dyDescent="0.25">
      <c r="B3" s="17"/>
      <c r="C3" s="18"/>
      <c r="D3" s="18"/>
      <c r="E3" s="18"/>
      <c r="F3" s="18"/>
      <c r="G3" s="18"/>
      <c r="H3" s="18"/>
      <c r="I3" s="18"/>
      <c r="J3" s="18"/>
      <c r="K3" s="18"/>
      <c r="L3" s="18"/>
      <c r="M3" s="18"/>
      <c r="R3" s="20"/>
      <c r="S3" s="20"/>
      <c r="T3" s="20"/>
    </row>
    <row r="4" spans="2:20" ht="18" customHeight="1" x14ac:dyDescent="0.25">
      <c r="B4" s="298" t="s">
        <v>32</v>
      </c>
      <c r="C4" s="298"/>
      <c r="D4" s="298"/>
      <c r="E4" s="298"/>
      <c r="F4" s="298"/>
      <c r="G4" s="298"/>
      <c r="H4" s="298"/>
      <c r="I4" s="298"/>
      <c r="J4" s="298"/>
      <c r="K4" s="298"/>
      <c r="L4" s="298"/>
      <c r="M4" s="298"/>
      <c r="N4" s="298"/>
      <c r="O4" s="298"/>
      <c r="P4" s="298"/>
      <c r="Q4" s="298"/>
      <c r="R4" s="298"/>
      <c r="S4" s="298"/>
      <c r="T4" s="298"/>
    </row>
    <row r="5" spans="2:20" ht="34.9" customHeight="1" x14ac:dyDescent="0.25">
      <c r="B5" s="299" t="s">
        <v>204</v>
      </c>
      <c r="C5" s="299"/>
      <c r="D5" s="299"/>
      <c r="E5" s="299"/>
      <c r="F5" s="299"/>
      <c r="G5" s="299"/>
      <c r="H5" s="299"/>
      <c r="I5" s="299"/>
      <c r="J5" s="299"/>
      <c r="K5" s="299"/>
      <c r="L5" s="299"/>
      <c r="M5" s="299"/>
      <c r="N5" s="299"/>
      <c r="O5" s="299"/>
      <c r="P5" s="299"/>
      <c r="Q5" s="299"/>
      <c r="R5" s="299"/>
      <c r="S5" s="299"/>
      <c r="T5" s="299"/>
    </row>
    <row r="6" spans="2:20" ht="18" customHeight="1" x14ac:dyDescent="0.25">
      <c r="C6" s="21"/>
      <c r="D6" s="21"/>
      <c r="E6" s="21"/>
      <c r="F6" s="21"/>
      <c r="G6" s="21"/>
      <c r="H6" s="21"/>
      <c r="I6" s="21"/>
      <c r="J6" s="21"/>
      <c r="K6" s="21"/>
      <c r="L6" s="21"/>
      <c r="M6" s="21"/>
      <c r="N6" s="21"/>
      <c r="O6" s="21"/>
      <c r="P6" s="21"/>
      <c r="Q6" s="20"/>
    </row>
    <row r="7" spans="2:20" ht="33" customHeight="1" x14ac:dyDescent="0.25">
      <c r="B7" s="300" t="s">
        <v>58</v>
      </c>
      <c r="C7" s="300"/>
      <c r="D7" s="300"/>
      <c r="E7" s="300"/>
      <c r="F7" s="300"/>
      <c r="G7" s="300"/>
      <c r="H7" s="300"/>
      <c r="I7" s="300"/>
      <c r="J7" s="300"/>
      <c r="K7" s="300"/>
      <c r="L7" s="300"/>
      <c r="M7" s="300"/>
      <c r="N7" s="300"/>
      <c r="O7" s="300"/>
      <c r="P7" s="300"/>
      <c r="Q7" s="300"/>
      <c r="R7" s="300"/>
      <c r="S7" s="300"/>
      <c r="T7" s="300"/>
    </row>
    <row r="8" spans="2:20" ht="33" customHeight="1" x14ac:dyDescent="0.25">
      <c r="B8" s="22" t="s">
        <v>1</v>
      </c>
      <c r="C8" s="23">
        <v>2007</v>
      </c>
      <c r="D8" s="24">
        <v>2008</v>
      </c>
      <c r="E8" s="24">
        <v>2009</v>
      </c>
      <c r="F8" s="24">
        <v>2010</v>
      </c>
      <c r="G8" s="24">
        <v>2011</v>
      </c>
      <c r="H8" s="24">
        <v>2012</v>
      </c>
      <c r="I8" s="24">
        <v>2013</v>
      </c>
      <c r="J8" s="24">
        <v>2014</v>
      </c>
      <c r="K8" s="24">
        <v>2015</v>
      </c>
      <c r="L8" s="24">
        <v>2016</v>
      </c>
      <c r="M8" s="24">
        <v>2017</v>
      </c>
      <c r="N8" s="24">
        <v>2018</v>
      </c>
      <c r="O8" s="24">
        <v>2019</v>
      </c>
      <c r="P8" s="24">
        <v>2020</v>
      </c>
      <c r="Q8" s="24">
        <v>2021</v>
      </c>
      <c r="R8" s="24">
        <v>2022</v>
      </c>
      <c r="S8" s="24">
        <v>2023</v>
      </c>
      <c r="T8" s="24">
        <v>2024</v>
      </c>
    </row>
    <row r="9" spans="2:20" ht="33" customHeight="1" x14ac:dyDescent="0.25">
      <c r="B9" s="25" t="s">
        <v>286</v>
      </c>
      <c r="C9" s="26">
        <v>3266341</v>
      </c>
      <c r="D9" s="26">
        <v>3881896</v>
      </c>
      <c r="E9" s="26">
        <v>4218305</v>
      </c>
      <c r="F9" s="26">
        <v>4670068</v>
      </c>
      <c r="G9" s="26">
        <v>5323927</v>
      </c>
      <c r="H9" s="26">
        <v>5702314</v>
      </c>
      <c r="I9" s="26">
        <v>6421152</v>
      </c>
      <c r="J9" s="26">
        <v>6490146</v>
      </c>
      <c r="K9" s="26">
        <v>6532376</v>
      </c>
      <c r="L9" s="26">
        <v>6571712</v>
      </c>
      <c r="M9" s="26">
        <v>7079242</v>
      </c>
      <c r="N9" s="26">
        <v>7268832</v>
      </c>
      <c r="O9" s="26">
        <v>7486204</v>
      </c>
      <c r="P9" s="26">
        <v>6545068</v>
      </c>
      <c r="Q9" s="26">
        <v>6608621</v>
      </c>
      <c r="R9" s="26">
        <v>6951180</v>
      </c>
      <c r="S9" s="26">
        <v>7459226</v>
      </c>
      <c r="T9" s="26">
        <v>7498663</v>
      </c>
    </row>
    <row r="10" spans="2:20" ht="33" customHeight="1" x14ac:dyDescent="0.25">
      <c r="B10" s="27" t="s">
        <v>287</v>
      </c>
      <c r="C10" s="26">
        <v>782536</v>
      </c>
      <c r="D10" s="26">
        <v>878841</v>
      </c>
      <c r="E10" s="26">
        <v>1024571</v>
      </c>
      <c r="F10" s="26">
        <v>1035835</v>
      </c>
      <c r="G10" s="26">
        <v>1111037</v>
      </c>
      <c r="H10" s="26">
        <v>1294317</v>
      </c>
      <c r="I10" s="26">
        <v>1325395</v>
      </c>
      <c r="J10" s="26">
        <v>1631003</v>
      </c>
      <c r="K10" s="26">
        <v>1594084</v>
      </c>
      <c r="L10" s="26">
        <v>1470898</v>
      </c>
      <c r="M10" s="26">
        <v>1677191</v>
      </c>
      <c r="N10" s="26">
        <v>1505997</v>
      </c>
      <c r="O10" s="26">
        <v>1559874</v>
      </c>
      <c r="P10" s="26">
        <v>1058238</v>
      </c>
      <c r="Q10" s="26">
        <v>1237583</v>
      </c>
      <c r="R10" s="26">
        <v>1375018</v>
      </c>
      <c r="S10" s="26">
        <v>1441242</v>
      </c>
      <c r="T10" s="26">
        <v>1452896</v>
      </c>
    </row>
    <row r="11" spans="2:20" ht="33" customHeight="1" x14ac:dyDescent="0.25">
      <c r="B11" s="28" t="s">
        <v>288</v>
      </c>
      <c r="C11" s="29">
        <v>4048877</v>
      </c>
      <c r="D11" s="29">
        <v>4760737</v>
      </c>
      <c r="E11" s="29">
        <v>5242876</v>
      </c>
      <c r="F11" s="29">
        <v>5705903</v>
      </c>
      <c r="G11" s="29">
        <v>6434964</v>
      </c>
      <c r="H11" s="29">
        <v>6996631</v>
      </c>
      <c r="I11" s="29">
        <v>7746547</v>
      </c>
      <c r="J11" s="29">
        <v>8121149</v>
      </c>
      <c r="K11" s="29">
        <v>8126460</v>
      </c>
      <c r="L11" s="29">
        <v>8042610</v>
      </c>
      <c r="M11" s="29">
        <v>8756433</v>
      </c>
      <c r="N11" s="29">
        <v>8774829</v>
      </c>
      <c r="O11" s="29">
        <v>9046078</v>
      </c>
      <c r="P11" s="29">
        <v>7603306</v>
      </c>
      <c r="Q11" s="29">
        <v>7846204</v>
      </c>
      <c r="R11" s="29">
        <v>8326198</v>
      </c>
      <c r="S11" s="29">
        <v>8900468</v>
      </c>
      <c r="T11" s="29">
        <v>8951559</v>
      </c>
    </row>
    <row r="12" spans="2:20" ht="33" customHeight="1" x14ac:dyDescent="0.25">
      <c r="B12" s="27" t="s">
        <v>289</v>
      </c>
      <c r="C12" s="26">
        <v>49848726.264110103</v>
      </c>
      <c r="D12" s="26">
        <v>61139437.082446702</v>
      </c>
      <c r="E12" s="26">
        <v>60094976.937057696</v>
      </c>
      <c r="F12" s="26">
        <v>68151329.246774003</v>
      </c>
      <c r="G12" s="26">
        <v>78986647.839196697</v>
      </c>
      <c r="H12" s="26">
        <v>87735047.7407123</v>
      </c>
      <c r="I12" s="26">
        <v>96570334.734164804</v>
      </c>
      <c r="J12" s="26">
        <v>102717793.36090501</v>
      </c>
      <c r="K12" s="26">
        <v>97209557.101837903</v>
      </c>
      <c r="L12" s="26">
        <v>97671432.666643396</v>
      </c>
      <c r="M12" s="26">
        <v>104467485.714113</v>
      </c>
      <c r="N12" s="26">
        <v>107478961</v>
      </c>
      <c r="O12" s="26">
        <v>107595830.000003</v>
      </c>
      <c r="P12" s="26">
        <v>95865473.000000298</v>
      </c>
      <c r="Q12" s="26">
        <v>107179074.00000601</v>
      </c>
      <c r="R12" s="26">
        <v>116133120.999997</v>
      </c>
      <c r="S12" s="26">
        <v>121147056.999993</v>
      </c>
      <c r="T12" s="26">
        <v>124676074.670084</v>
      </c>
    </row>
    <row r="13" spans="2:20" ht="33" customHeight="1" x14ac:dyDescent="0.25">
      <c r="B13" s="28" t="s">
        <v>290</v>
      </c>
      <c r="C13" s="30">
        <v>8.1223278977041596E-2</v>
      </c>
      <c r="D13" s="30">
        <v>7.7866876555963901E-2</v>
      </c>
      <c r="E13" s="30">
        <v>8.7243165189850799E-2</v>
      </c>
      <c r="F13" s="30">
        <v>8.3724016289382794E-2</v>
      </c>
      <c r="G13" s="30">
        <v>8.1469009966095601E-2</v>
      </c>
      <c r="H13" s="30">
        <v>7.9747275235747206E-2</v>
      </c>
      <c r="I13" s="30">
        <v>8.0216631963888299E-2</v>
      </c>
      <c r="J13" s="30">
        <v>7.9062728416155706E-2</v>
      </c>
      <c r="K13" s="30">
        <v>8.3597335923325106E-2</v>
      </c>
      <c r="L13" s="30">
        <v>8.2343524410558797E-2</v>
      </c>
      <c r="M13" s="30">
        <v>8.3819697010445199E-2</v>
      </c>
      <c r="N13" s="30">
        <v>8.1642294625456899E-2</v>
      </c>
      <c r="O13" s="30">
        <v>8.4074615159340199E-2</v>
      </c>
      <c r="P13" s="30">
        <v>7.9312246234887598E-2</v>
      </c>
      <c r="Q13" s="30">
        <v>7.3206491782151301E-2</v>
      </c>
      <c r="R13" s="30">
        <v>7.1695291819464602E-2</v>
      </c>
      <c r="S13" s="30">
        <v>7.3468297294258605E-2</v>
      </c>
      <c r="T13" s="30">
        <v>7.1798530902480298E-2</v>
      </c>
    </row>
    <row r="14" spans="2:20" ht="33" customHeight="1" x14ac:dyDescent="0.25">
      <c r="B14" s="31"/>
      <c r="C14" s="33"/>
      <c r="D14" s="33"/>
      <c r="E14" s="33"/>
      <c r="F14" s="33"/>
      <c r="G14" s="33"/>
      <c r="H14" s="33"/>
      <c r="I14" s="33"/>
      <c r="J14" s="33"/>
      <c r="K14" s="33"/>
      <c r="L14" s="33"/>
      <c r="M14" s="33"/>
      <c r="N14" s="33"/>
      <c r="O14" s="33"/>
      <c r="P14" s="33"/>
    </row>
    <row r="15" spans="2:20" ht="14.25" customHeight="1" x14ac:dyDescent="0.3">
      <c r="B15" s="34"/>
      <c r="D15" s="36"/>
      <c r="E15" s="36"/>
      <c r="F15" s="36"/>
      <c r="G15" s="36"/>
      <c r="H15" s="36"/>
      <c r="I15" s="36"/>
    </row>
    <row r="16" spans="2:20" ht="16.5" customHeight="1" x14ac:dyDescent="0.3">
      <c r="C16" s="37"/>
      <c r="D16" s="37"/>
      <c r="E16" s="37"/>
      <c r="F16" s="37"/>
      <c r="G16" s="37"/>
      <c r="H16" s="37"/>
      <c r="I16" s="37"/>
    </row>
    <row r="17" spans="2:20" ht="33" customHeight="1" x14ac:dyDescent="0.25">
      <c r="B17" s="299" t="s">
        <v>272</v>
      </c>
      <c r="C17" s="299"/>
      <c r="D17" s="299"/>
      <c r="E17" s="299"/>
      <c r="F17" s="299"/>
      <c r="G17" s="299"/>
      <c r="H17" s="299"/>
      <c r="I17" s="299"/>
      <c r="J17" s="299"/>
      <c r="K17" s="299"/>
      <c r="L17" s="299"/>
      <c r="M17" s="299"/>
      <c r="N17" s="299"/>
      <c r="O17" s="299"/>
      <c r="P17" s="299"/>
      <c r="Q17" s="299"/>
      <c r="R17" s="299"/>
      <c r="S17" s="299"/>
      <c r="T17" s="299"/>
    </row>
    <row r="18" spans="2:20" x14ac:dyDescent="0.25">
      <c r="B18" s="38"/>
      <c r="C18" s="38"/>
      <c r="D18" s="38"/>
      <c r="E18" s="38"/>
      <c r="F18" s="38"/>
      <c r="G18" s="38"/>
      <c r="H18" s="38"/>
      <c r="I18" s="38"/>
      <c r="J18" s="38"/>
      <c r="K18" s="38"/>
      <c r="L18" s="38"/>
      <c r="M18" s="38"/>
    </row>
    <row r="19" spans="2:20" x14ac:dyDescent="0.25">
      <c r="F19" s="39"/>
    </row>
    <row r="20" spans="2:20" x14ac:dyDescent="0.25">
      <c r="F20" s="39"/>
    </row>
    <row r="21" spans="2:20" x14ac:dyDescent="0.25">
      <c r="F21" s="39"/>
    </row>
    <row r="22" spans="2:20" x14ac:dyDescent="0.25">
      <c r="F22" s="39"/>
    </row>
    <row r="23" spans="2:20" x14ac:dyDescent="0.25">
      <c r="F23" s="39"/>
    </row>
    <row r="24" spans="2:20" x14ac:dyDescent="0.25">
      <c r="F24" s="39"/>
    </row>
    <row r="25" spans="2:20" x14ac:dyDescent="0.25">
      <c r="F25" s="39"/>
    </row>
    <row r="26" spans="2:20" x14ac:dyDescent="0.25">
      <c r="F26" s="39"/>
    </row>
    <row r="27" spans="2:20" x14ac:dyDescent="0.25">
      <c r="F27" s="39"/>
    </row>
    <row r="28" spans="2:20" x14ac:dyDescent="0.25">
      <c r="F28" s="39"/>
    </row>
    <row r="29" spans="2:20" x14ac:dyDescent="0.25">
      <c r="F29" s="39"/>
    </row>
    <row r="30" spans="2:20" x14ac:dyDescent="0.25">
      <c r="F30" s="39"/>
    </row>
    <row r="31" spans="2:20" x14ac:dyDescent="0.25">
      <c r="F31" s="39"/>
    </row>
    <row r="32" spans="2:20" x14ac:dyDescent="0.25">
      <c r="F32" s="39"/>
    </row>
    <row r="33" spans="2:20" x14ac:dyDescent="0.25">
      <c r="F33" s="39"/>
    </row>
    <row r="34" spans="2:20" x14ac:dyDescent="0.25">
      <c r="F34" s="39"/>
    </row>
    <row r="35" spans="2:20" x14ac:dyDescent="0.25">
      <c r="F35" s="39"/>
    </row>
    <row r="36" spans="2:20" x14ac:dyDescent="0.25">
      <c r="F36" s="39"/>
    </row>
    <row r="37" spans="2:20" x14ac:dyDescent="0.25">
      <c r="F37" s="39"/>
    </row>
    <row r="38" spans="2:20" x14ac:dyDescent="0.25">
      <c r="F38" s="39"/>
    </row>
    <row r="39" spans="2:20" x14ac:dyDescent="0.25">
      <c r="F39" s="39"/>
    </row>
    <row r="40" spans="2:20" x14ac:dyDescent="0.25">
      <c r="F40" s="39"/>
    </row>
    <row r="41" spans="2:20" x14ac:dyDescent="0.25">
      <c r="F41" s="39"/>
    </row>
    <row r="42" spans="2:20" x14ac:dyDescent="0.25">
      <c r="F42" s="39"/>
    </row>
    <row r="43" spans="2:20" x14ac:dyDescent="0.25">
      <c r="F43" s="39"/>
    </row>
    <row r="44" spans="2:20" x14ac:dyDescent="0.25">
      <c r="F44" s="39"/>
    </row>
    <row r="45" spans="2:20" x14ac:dyDescent="0.25">
      <c r="F45" s="39"/>
    </row>
    <row r="46" spans="2:20" x14ac:dyDescent="0.25">
      <c r="F46" s="39"/>
    </row>
    <row r="47" spans="2:20" ht="33" customHeight="1" x14ac:dyDescent="0.25">
      <c r="B47" s="299" t="s">
        <v>273</v>
      </c>
      <c r="C47" s="299"/>
      <c r="D47" s="299"/>
      <c r="E47" s="299"/>
      <c r="F47" s="299"/>
      <c r="G47" s="299"/>
      <c r="H47" s="299"/>
      <c r="I47" s="299"/>
      <c r="J47" s="299"/>
      <c r="K47" s="299"/>
      <c r="L47" s="299"/>
      <c r="M47" s="299"/>
      <c r="N47" s="299"/>
      <c r="O47" s="299"/>
      <c r="P47" s="299"/>
      <c r="Q47" s="299"/>
      <c r="R47" s="299"/>
      <c r="S47" s="299"/>
      <c r="T47" s="299"/>
    </row>
    <row r="48" spans="2:20" x14ac:dyDescent="0.25">
      <c r="B48" s="40"/>
      <c r="C48" s="40"/>
      <c r="D48" s="40"/>
      <c r="E48" s="40"/>
      <c r="F48" s="40"/>
      <c r="G48" s="40"/>
      <c r="H48" s="40"/>
      <c r="I48" s="40"/>
      <c r="J48" s="40"/>
      <c r="K48" s="40"/>
      <c r="L48" s="40"/>
      <c r="M48" s="40"/>
    </row>
    <row r="49" spans="2:20" x14ac:dyDescent="0.25">
      <c r="C49" s="41">
        <f t="shared" ref="C49:T49" si="0">+C8</f>
        <v>2007</v>
      </c>
      <c r="D49" s="41">
        <f t="shared" si="0"/>
        <v>2008</v>
      </c>
      <c r="E49" s="41">
        <f t="shared" si="0"/>
        <v>2009</v>
      </c>
      <c r="F49" s="41">
        <f t="shared" si="0"/>
        <v>2010</v>
      </c>
      <c r="G49" s="41">
        <f t="shared" si="0"/>
        <v>2011</v>
      </c>
      <c r="H49" s="41">
        <f t="shared" si="0"/>
        <v>2012</v>
      </c>
      <c r="I49" s="41">
        <f t="shared" si="0"/>
        <v>2013</v>
      </c>
      <c r="J49" s="41">
        <f t="shared" si="0"/>
        <v>2014</v>
      </c>
      <c r="K49" s="41">
        <f t="shared" si="0"/>
        <v>2015</v>
      </c>
      <c r="L49" s="41">
        <f t="shared" si="0"/>
        <v>2016</v>
      </c>
      <c r="M49" s="41">
        <f t="shared" si="0"/>
        <v>2017</v>
      </c>
      <c r="N49" s="41">
        <f t="shared" si="0"/>
        <v>2018</v>
      </c>
      <c r="O49" s="41">
        <f t="shared" si="0"/>
        <v>2019</v>
      </c>
      <c r="P49" s="41">
        <f t="shared" si="0"/>
        <v>2020</v>
      </c>
      <c r="Q49" s="41">
        <f t="shared" si="0"/>
        <v>2021</v>
      </c>
      <c r="R49" s="41">
        <f t="shared" si="0"/>
        <v>2022</v>
      </c>
      <c r="S49" s="41">
        <f t="shared" si="0"/>
        <v>2023</v>
      </c>
      <c r="T49" s="41">
        <f t="shared" si="0"/>
        <v>2024</v>
      </c>
    </row>
    <row r="50" spans="2:20" x14ac:dyDescent="0.25">
      <c r="B50" s="42" t="e">
        <f>+#REF!</f>
        <v>#REF!</v>
      </c>
      <c r="C50" s="43">
        <f t="shared" ref="C50:T50" si="1">+C9/C12</f>
        <v>6.5525064425802346E-2</v>
      </c>
      <c r="D50" s="43">
        <f t="shared" si="1"/>
        <v>6.3492504760311291E-2</v>
      </c>
      <c r="E50" s="43">
        <f t="shared" si="1"/>
        <v>7.019396986237586E-2</v>
      </c>
      <c r="F50" s="43">
        <f t="shared" si="1"/>
        <v>6.8524973050632931E-2</v>
      </c>
      <c r="G50" s="43">
        <f t="shared" si="1"/>
        <v>6.740287308860865E-2</v>
      </c>
      <c r="H50" s="43">
        <f t="shared" si="1"/>
        <v>6.4994710173890011E-2</v>
      </c>
      <c r="I50" s="43">
        <f t="shared" si="1"/>
        <v>6.649197207067685E-2</v>
      </c>
      <c r="J50" s="43">
        <f t="shared" si="1"/>
        <v>6.3184242842878158E-2</v>
      </c>
      <c r="K50" s="43">
        <f t="shared" si="1"/>
        <v>6.7198907131699043E-2</v>
      </c>
      <c r="L50" s="43">
        <f t="shared" si="1"/>
        <v>6.7283870222622028E-2</v>
      </c>
      <c r="M50" s="43">
        <f t="shared" si="1"/>
        <v>6.7765027095350414E-2</v>
      </c>
      <c r="N50" s="43">
        <f t="shared" si="1"/>
        <v>6.7630277892247209E-2</v>
      </c>
      <c r="O50" s="43">
        <f t="shared" si="1"/>
        <v>6.9577083052380292E-2</v>
      </c>
      <c r="P50" s="43">
        <f t="shared" si="1"/>
        <v>6.827346483754354E-2</v>
      </c>
      <c r="Q50" s="43">
        <f t="shared" si="1"/>
        <v>6.1659620235192829E-2</v>
      </c>
      <c r="R50" s="43">
        <f t="shared" si="1"/>
        <v>5.9855275912202334E-2</v>
      </c>
      <c r="S50" s="43">
        <f t="shared" si="1"/>
        <v>6.1571664922907957E-2</v>
      </c>
      <c r="T50" s="43">
        <f t="shared" si="1"/>
        <v>6.014516433760729E-2</v>
      </c>
    </row>
    <row r="51" spans="2:20" x14ac:dyDescent="0.25">
      <c r="B51" s="42" t="e">
        <f>+#REF!</f>
        <v>#REF!</v>
      </c>
      <c r="C51" s="44">
        <f t="shared" ref="C51:T51" si="2">+C10/C12</f>
        <v>1.5698214551239341E-2</v>
      </c>
      <c r="D51" s="44">
        <f t="shared" si="2"/>
        <v>1.4374371795652624E-2</v>
      </c>
      <c r="E51" s="44">
        <f t="shared" si="2"/>
        <v>1.7049195327474967E-2</v>
      </c>
      <c r="F51" s="44">
        <f t="shared" si="2"/>
        <v>1.5199043238749918E-2</v>
      </c>
      <c r="G51" s="44">
        <f t="shared" si="2"/>
        <v>1.4066136877486956E-2</v>
      </c>
      <c r="H51" s="44">
        <f t="shared" si="2"/>
        <v>1.4752565061857134E-2</v>
      </c>
      <c r="I51" s="44">
        <f t="shared" si="2"/>
        <v>1.3724659893211488E-2</v>
      </c>
      <c r="J51" s="44">
        <f t="shared" si="2"/>
        <v>1.5878485573277212E-2</v>
      </c>
      <c r="K51" s="44">
        <f t="shared" si="2"/>
        <v>1.6398428791626098E-2</v>
      </c>
      <c r="L51" s="44">
        <f t="shared" si="2"/>
        <v>1.5059654187936766E-2</v>
      </c>
      <c r="M51" s="44">
        <f t="shared" si="2"/>
        <v>1.6054669915095129E-2</v>
      </c>
      <c r="N51" s="44">
        <f t="shared" si="2"/>
        <v>1.4012016733209768E-2</v>
      </c>
      <c r="O51" s="44">
        <f t="shared" si="2"/>
        <v>1.4497532106959504E-2</v>
      </c>
      <c r="P51" s="44">
        <f t="shared" si="2"/>
        <v>1.1038781397344138E-2</v>
      </c>
      <c r="Q51" s="44">
        <f t="shared" si="2"/>
        <v>1.1546871546958231E-2</v>
      </c>
      <c r="R51" s="44">
        <f t="shared" si="2"/>
        <v>1.1840015907262455E-2</v>
      </c>
      <c r="S51" s="44">
        <f t="shared" si="2"/>
        <v>1.1896632371350822E-2</v>
      </c>
      <c r="T51" s="44">
        <f t="shared" si="2"/>
        <v>1.165336656487327E-2</v>
      </c>
    </row>
    <row r="52" spans="2:20" x14ac:dyDescent="0.25">
      <c r="B52" s="42" t="e">
        <f>+#REF!</f>
        <v>#REF!</v>
      </c>
      <c r="C52" s="45">
        <f>+C50+C51</f>
        <v>8.122327897704168E-2</v>
      </c>
      <c r="D52" s="45">
        <f t="shared" ref="D52:T52" si="3">+D50+D51</f>
        <v>7.7866876555963915E-2</v>
      </c>
      <c r="E52" s="45">
        <f t="shared" si="3"/>
        <v>8.7243165189850827E-2</v>
      </c>
      <c r="F52" s="45">
        <f t="shared" si="3"/>
        <v>8.3724016289382849E-2</v>
      </c>
      <c r="G52" s="45">
        <f t="shared" si="3"/>
        <v>8.1469009966095601E-2</v>
      </c>
      <c r="H52" s="45">
        <f t="shared" si="3"/>
        <v>7.974727523574715E-2</v>
      </c>
      <c r="I52" s="45">
        <f t="shared" si="3"/>
        <v>8.0216631963888341E-2</v>
      </c>
      <c r="J52" s="45">
        <f t="shared" si="3"/>
        <v>7.9062728416155373E-2</v>
      </c>
      <c r="K52" s="45">
        <f t="shared" si="3"/>
        <v>8.3597335923325133E-2</v>
      </c>
      <c r="L52" s="45">
        <f t="shared" si="3"/>
        <v>8.2343524410558797E-2</v>
      </c>
      <c r="M52" s="45">
        <f t="shared" si="3"/>
        <v>8.3819697010445546E-2</v>
      </c>
      <c r="N52" s="45">
        <f t="shared" si="3"/>
        <v>8.1642294625456982E-2</v>
      </c>
      <c r="O52" s="45">
        <f t="shared" si="3"/>
        <v>8.4074615159339797E-2</v>
      </c>
      <c r="P52" s="45">
        <f t="shared" si="3"/>
        <v>7.9312246234887682E-2</v>
      </c>
      <c r="Q52" s="45">
        <f t="shared" si="3"/>
        <v>7.3206491782151065E-2</v>
      </c>
      <c r="R52" s="45">
        <f t="shared" si="3"/>
        <v>7.1695291819464796E-2</v>
      </c>
      <c r="S52" s="45">
        <f t="shared" si="3"/>
        <v>7.3468297294258772E-2</v>
      </c>
      <c r="T52" s="45">
        <f t="shared" si="3"/>
        <v>7.1798530902480562E-2</v>
      </c>
    </row>
    <row r="53" spans="2:20" x14ac:dyDescent="0.25">
      <c r="B53" s="46"/>
      <c r="C53" s="46"/>
      <c r="D53" s="46"/>
      <c r="E53" s="46"/>
      <c r="F53" s="46"/>
      <c r="G53" s="46"/>
      <c r="H53" s="46"/>
      <c r="I53" s="46"/>
      <c r="J53" s="46"/>
    </row>
    <row r="76" spans="1:21" ht="33" customHeight="1" x14ac:dyDescent="0.25">
      <c r="B76" s="299" t="s">
        <v>274</v>
      </c>
      <c r="C76" s="299"/>
      <c r="D76" s="299"/>
      <c r="E76" s="299"/>
      <c r="F76" s="299"/>
      <c r="G76" s="299"/>
      <c r="H76" s="299"/>
      <c r="I76" s="299"/>
      <c r="J76" s="299"/>
      <c r="K76" s="299"/>
      <c r="L76" s="299"/>
      <c r="M76" s="299"/>
      <c r="N76" s="299"/>
      <c r="O76" s="299"/>
      <c r="P76" s="299"/>
      <c r="Q76" s="299"/>
      <c r="R76" s="299"/>
      <c r="S76" s="299"/>
      <c r="T76" s="299"/>
    </row>
    <row r="77" spans="1:21" x14ac:dyDescent="0.25">
      <c r="A77" s="19"/>
    </row>
    <row r="78" spans="1:21" x14ac:dyDescent="0.25">
      <c r="A78" s="19"/>
      <c r="B78" s="47"/>
      <c r="C78" s="48">
        <f t="shared" ref="C78:T78" si="4">+C8</f>
        <v>2007</v>
      </c>
      <c r="D78" s="48">
        <f t="shared" si="4"/>
        <v>2008</v>
      </c>
      <c r="E78" s="48">
        <f t="shared" si="4"/>
        <v>2009</v>
      </c>
      <c r="F78" s="48">
        <f t="shared" si="4"/>
        <v>2010</v>
      </c>
      <c r="G78" s="48">
        <f t="shared" si="4"/>
        <v>2011</v>
      </c>
      <c r="H78" s="48">
        <f t="shared" si="4"/>
        <v>2012</v>
      </c>
      <c r="I78" s="48">
        <f t="shared" si="4"/>
        <v>2013</v>
      </c>
      <c r="J78" s="48">
        <f t="shared" si="4"/>
        <v>2014</v>
      </c>
      <c r="K78" s="48">
        <f t="shared" si="4"/>
        <v>2015</v>
      </c>
      <c r="L78" s="48">
        <f t="shared" si="4"/>
        <v>2016</v>
      </c>
      <c r="M78" s="48">
        <f t="shared" si="4"/>
        <v>2017</v>
      </c>
      <c r="N78" s="48">
        <f t="shared" si="4"/>
        <v>2018</v>
      </c>
      <c r="O78" s="48">
        <f t="shared" si="4"/>
        <v>2019</v>
      </c>
      <c r="P78" s="48">
        <f t="shared" si="4"/>
        <v>2020</v>
      </c>
      <c r="Q78" s="48">
        <f t="shared" si="4"/>
        <v>2021</v>
      </c>
      <c r="R78" s="48">
        <f t="shared" si="4"/>
        <v>2022</v>
      </c>
      <c r="S78" s="48">
        <f t="shared" si="4"/>
        <v>2023</v>
      </c>
      <c r="T78" s="48">
        <f t="shared" si="4"/>
        <v>2024</v>
      </c>
    </row>
    <row r="79" spans="1:21" x14ac:dyDescent="0.25">
      <c r="A79" s="19"/>
      <c r="B79" s="49" t="e">
        <f>+#REF!</f>
        <v>#REF!</v>
      </c>
      <c r="C79" s="50">
        <f t="shared" ref="C79:U79" si="5">C9/C11</f>
        <v>0.80672764324527513</v>
      </c>
      <c r="D79" s="50">
        <f t="shared" si="5"/>
        <v>0.81539812008098744</v>
      </c>
      <c r="E79" s="50">
        <f t="shared" si="5"/>
        <v>0.80457844129824929</v>
      </c>
      <c r="F79" s="50">
        <f t="shared" si="5"/>
        <v>0.81846256411999996</v>
      </c>
      <c r="G79" s="50">
        <f t="shared" si="5"/>
        <v>0.82734371163537201</v>
      </c>
      <c r="H79" s="50">
        <f t="shared" si="5"/>
        <v>0.8150085376804922</v>
      </c>
      <c r="I79" s="50">
        <f t="shared" si="5"/>
        <v>0.82890505924768798</v>
      </c>
      <c r="J79" s="50">
        <f t="shared" si="5"/>
        <v>0.79916598008483775</v>
      </c>
      <c r="K79" s="50">
        <f t="shared" si="5"/>
        <v>0.80384029454399575</v>
      </c>
      <c r="L79" s="50">
        <f t="shared" si="5"/>
        <v>0.81711185796650587</v>
      </c>
      <c r="M79" s="50">
        <f t="shared" si="5"/>
        <v>0.80846184742120453</v>
      </c>
      <c r="N79" s="50">
        <f t="shared" si="5"/>
        <v>0.82837306573153735</v>
      </c>
      <c r="O79" s="50">
        <f t="shared" si="5"/>
        <v>0.8275635032110048</v>
      </c>
      <c r="P79" s="50">
        <f t="shared" si="5"/>
        <v>0.86081870175947151</v>
      </c>
      <c r="Q79" s="50">
        <f t="shared" si="5"/>
        <v>0.842269841569248</v>
      </c>
      <c r="R79" s="50">
        <f t="shared" si="5"/>
        <v>0.83485643747602445</v>
      </c>
      <c r="S79" s="50">
        <f t="shared" si="5"/>
        <v>0.83807121153629227</v>
      </c>
      <c r="T79" s="50">
        <f t="shared" si="5"/>
        <v>0.83769352355271298</v>
      </c>
      <c r="U79" s="50" t="e">
        <f t="shared" si="5"/>
        <v>#DIV/0!</v>
      </c>
    </row>
    <row r="80" spans="1:21" x14ac:dyDescent="0.25">
      <c r="A80" s="19"/>
      <c r="B80" s="49" t="e">
        <f>+#REF!</f>
        <v>#REF!</v>
      </c>
      <c r="C80" s="50">
        <f t="shared" ref="C80:U80" si="6">C10/C11</f>
        <v>0.19327235675472482</v>
      </c>
      <c r="D80" s="50">
        <f t="shared" si="6"/>
        <v>0.18460187991901253</v>
      </c>
      <c r="E80" s="50">
        <f t="shared" si="6"/>
        <v>0.19542155870175071</v>
      </c>
      <c r="F80" s="50">
        <f t="shared" si="6"/>
        <v>0.18153743588000007</v>
      </c>
      <c r="G80" s="50">
        <f t="shared" si="6"/>
        <v>0.17265628836462799</v>
      </c>
      <c r="H80" s="50">
        <f t="shared" si="6"/>
        <v>0.18499146231950778</v>
      </c>
      <c r="I80" s="50">
        <f t="shared" si="6"/>
        <v>0.17109494075231196</v>
      </c>
      <c r="J80" s="50">
        <f t="shared" si="6"/>
        <v>0.20083401991516225</v>
      </c>
      <c r="K80" s="50">
        <f t="shared" si="6"/>
        <v>0.19615970545600422</v>
      </c>
      <c r="L80" s="50">
        <f t="shared" si="6"/>
        <v>0.1828881420334941</v>
      </c>
      <c r="M80" s="50">
        <f t="shared" si="6"/>
        <v>0.1915381525787955</v>
      </c>
      <c r="N80" s="50">
        <f t="shared" si="6"/>
        <v>0.17162693426846268</v>
      </c>
      <c r="O80" s="50">
        <f t="shared" si="6"/>
        <v>0.1724364967889952</v>
      </c>
      <c r="P80" s="50">
        <f t="shared" si="6"/>
        <v>0.13918129824052852</v>
      </c>
      <c r="Q80" s="50">
        <f t="shared" si="6"/>
        <v>0.157730158430752</v>
      </c>
      <c r="R80" s="50">
        <f t="shared" si="6"/>
        <v>0.16514356252397552</v>
      </c>
      <c r="S80" s="50">
        <f t="shared" si="6"/>
        <v>0.16192878846370776</v>
      </c>
      <c r="T80" s="50">
        <f t="shared" si="6"/>
        <v>0.16230647644728699</v>
      </c>
      <c r="U80" s="50" t="e">
        <f t="shared" si="6"/>
        <v>#DIV/0!</v>
      </c>
    </row>
    <row r="81" spans="1:20" x14ac:dyDescent="0.25">
      <c r="A81" s="19"/>
      <c r="B81" s="46"/>
      <c r="C81" s="51">
        <f>SUM(C79:C80)</f>
        <v>1</v>
      </c>
      <c r="D81" s="51">
        <f t="shared" ref="D81:T81" si="7">SUM(D79:D80)</f>
        <v>1</v>
      </c>
      <c r="E81" s="51">
        <f t="shared" si="7"/>
        <v>1</v>
      </c>
      <c r="F81" s="51">
        <f t="shared" si="7"/>
        <v>1</v>
      </c>
      <c r="G81" s="51">
        <f t="shared" si="7"/>
        <v>1</v>
      </c>
      <c r="H81" s="51">
        <f t="shared" si="7"/>
        <v>1</v>
      </c>
      <c r="I81" s="51">
        <f t="shared" si="7"/>
        <v>1</v>
      </c>
      <c r="J81" s="51">
        <f t="shared" si="7"/>
        <v>1</v>
      </c>
      <c r="K81" s="51">
        <f t="shared" si="7"/>
        <v>1</v>
      </c>
      <c r="L81" s="51">
        <f t="shared" si="7"/>
        <v>1</v>
      </c>
      <c r="M81" s="51">
        <f t="shared" si="7"/>
        <v>1</v>
      </c>
      <c r="N81" s="51">
        <f t="shared" si="7"/>
        <v>1</v>
      </c>
      <c r="O81" s="51">
        <f t="shared" si="7"/>
        <v>1</v>
      </c>
      <c r="P81" s="51">
        <f t="shared" si="7"/>
        <v>1</v>
      </c>
      <c r="Q81" s="51">
        <f t="shared" si="7"/>
        <v>1</v>
      </c>
      <c r="R81" s="51">
        <f t="shared" si="7"/>
        <v>1</v>
      </c>
      <c r="S81" s="51">
        <f t="shared" si="7"/>
        <v>1</v>
      </c>
      <c r="T81" s="51">
        <f t="shared" si="7"/>
        <v>1</v>
      </c>
    </row>
    <row r="82" spans="1:20" x14ac:dyDescent="0.25">
      <c r="A82" s="19"/>
    </row>
    <row r="83" spans="1:20" x14ac:dyDescent="0.25">
      <c r="A83" s="19"/>
    </row>
    <row r="84" spans="1:20" x14ac:dyDescent="0.25">
      <c r="A84" s="19"/>
    </row>
    <row r="85" spans="1:20" x14ac:dyDescent="0.25">
      <c r="A85" s="19"/>
    </row>
    <row r="86" spans="1:20" x14ac:dyDescent="0.25">
      <c r="A86" s="19"/>
    </row>
    <row r="87" spans="1:20" x14ac:dyDescent="0.25">
      <c r="A87" s="19"/>
    </row>
    <row r="88" spans="1:20" x14ac:dyDescent="0.25">
      <c r="A88" s="19"/>
    </row>
    <row r="89" spans="1:20" x14ac:dyDescent="0.25">
      <c r="A89" s="19"/>
    </row>
    <row r="90" spans="1:20" x14ac:dyDescent="0.25">
      <c r="A90" s="19"/>
    </row>
    <row r="91" spans="1:20" x14ac:dyDescent="0.25">
      <c r="A91" s="19"/>
    </row>
    <row r="92" spans="1:20" x14ac:dyDescent="0.25">
      <c r="A92" s="19"/>
    </row>
    <row r="93" spans="1:20" x14ac:dyDescent="0.25">
      <c r="A93" s="19"/>
    </row>
    <row r="94" spans="1:20" x14ac:dyDescent="0.25">
      <c r="A94" s="19"/>
    </row>
    <row r="95" spans="1:20" x14ac:dyDescent="0.25">
      <c r="A95" s="19"/>
    </row>
    <row r="96" spans="1:20" x14ac:dyDescent="0.25">
      <c r="A96" s="19"/>
    </row>
    <row r="97" spans="1:13" x14ac:dyDescent="0.25">
      <c r="A97" s="19"/>
    </row>
    <row r="98" spans="1:13" x14ac:dyDescent="0.25">
      <c r="A98" s="19"/>
    </row>
    <row r="99" spans="1:13" x14ac:dyDescent="0.25">
      <c r="A99" s="19"/>
    </row>
    <row r="100" spans="1:13" x14ac:dyDescent="0.25">
      <c r="A100" s="19"/>
    </row>
    <row r="101" spans="1:13" x14ac:dyDescent="0.25">
      <c r="A101" s="19"/>
    </row>
    <row r="106" spans="1:13" ht="14.25" customHeight="1" x14ac:dyDescent="0.3">
      <c r="B106" s="34" t="s">
        <v>285</v>
      </c>
      <c r="D106" s="35"/>
      <c r="E106" s="35"/>
      <c r="F106" s="35"/>
      <c r="G106" s="35"/>
      <c r="H106" s="35"/>
      <c r="I106" s="35"/>
      <c r="J106" s="35"/>
      <c r="K106" s="35"/>
      <c r="L106" s="35"/>
      <c r="M106" s="35"/>
    </row>
    <row r="107" spans="1:13" ht="14.25" customHeight="1" x14ac:dyDescent="0.3">
      <c r="B107" s="34" t="s">
        <v>264</v>
      </c>
      <c r="D107" s="36"/>
      <c r="E107" s="36"/>
      <c r="F107" s="36"/>
      <c r="G107" s="36"/>
      <c r="H107" s="36"/>
      <c r="I107" s="36"/>
    </row>
    <row r="108" spans="1:13" ht="14.25" customHeight="1" x14ac:dyDescent="0.3">
      <c r="B108" s="34"/>
      <c r="C108" s="52"/>
      <c r="D108" s="52"/>
      <c r="E108" s="52"/>
    </row>
  </sheetData>
  <sheetProtection selectLockedCells="1" selectUnlockedCells="1"/>
  <mergeCells count="6">
    <mergeCell ref="B4:T4"/>
    <mergeCell ref="B76:T76"/>
    <mergeCell ref="B7:T7"/>
    <mergeCell ref="B5:T5"/>
    <mergeCell ref="B17:T17"/>
    <mergeCell ref="B47:T47"/>
  </mergeCells>
  <hyperlinks>
    <hyperlink ref="T2" location="'1.1.2_PROD-CARACT'!A1" display="Siguiente"/>
    <hyperlink ref="B2" location="Indice!A1" display="Índice"/>
  </hyperlinks>
  <pageMargins left="0.25" right="0.25" top="0.75" bottom="0.75" header="0.3" footer="0.3"/>
  <pageSetup paperSize="9" scale="43" orientation="portrait" horizontalDpi="4294967293" verticalDpi="30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104"/>
  <sheetViews>
    <sheetView showGridLines="0" showZeros="0" zoomScale="60" zoomScaleNormal="60" zoomScaleSheetLayoutView="100" workbookViewId="0">
      <pane ySplit="2" topLeftCell="A3" activePane="bottomLeft" state="frozen"/>
      <selection activeCell="B51" sqref="B51:T51"/>
      <selection pane="bottomLeft"/>
    </sheetView>
  </sheetViews>
  <sheetFormatPr baseColWidth="10" defaultRowHeight="13.5" x14ac:dyDescent="0.25"/>
  <cols>
    <col min="1" max="1" width="2.7109375" customWidth="1"/>
    <col min="2" max="2" width="50.7109375" customWidth="1"/>
    <col min="3" max="20" width="14.28515625" customWidth="1"/>
    <col min="21" max="21" width="2.7109375" customWidth="1"/>
    <col min="22" max="251" width="11.42578125" customWidth="1"/>
    <col min="252" max="252" width="2.7109375" customWidth="1"/>
    <col min="253" max="253" width="5.5703125" customWidth="1"/>
    <col min="254" max="254" width="14.5703125" customWidth="1"/>
    <col min="255" max="255" width="11.85546875" customWidth="1"/>
    <col min="256" max="258" width="15.7109375" customWidth="1"/>
  </cols>
  <sheetData>
    <row r="1" spans="2:20" ht="85.15" customHeight="1" x14ac:dyDescent="0.25"/>
    <row r="2" spans="2:20" ht="17.25" customHeight="1" x14ac:dyDescent="0.25">
      <c r="B2" s="14" t="s">
        <v>0</v>
      </c>
      <c r="C2" s="15"/>
      <c r="D2" s="15"/>
      <c r="E2" s="15"/>
      <c r="F2" s="15"/>
      <c r="G2" s="15"/>
      <c r="H2" s="15"/>
      <c r="I2" s="15"/>
      <c r="J2" s="15"/>
      <c r="K2" s="15"/>
      <c r="L2" s="15"/>
      <c r="M2" s="15"/>
      <c r="S2" s="16" t="s">
        <v>138</v>
      </c>
      <c r="T2" s="16" t="s">
        <v>137</v>
      </c>
    </row>
    <row r="3" spans="2:20" ht="18" customHeight="1" x14ac:dyDescent="0.25">
      <c r="B3" s="17"/>
      <c r="C3" s="18"/>
      <c r="D3" s="18"/>
      <c r="E3" s="18"/>
      <c r="F3" s="18"/>
      <c r="G3" s="18"/>
      <c r="H3" s="18"/>
      <c r="I3" s="18"/>
      <c r="J3" s="18"/>
      <c r="K3" s="18"/>
      <c r="L3" s="18"/>
      <c r="M3" s="18"/>
      <c r="S3" s="20"/>
      <c r="T3" s="20"/>
    </row>
    <row r="4" spans="2:20" ht="18" customHeight="1" x14ac:dyDescent="0.25">
      <c r="B4" s="306" t="s">
        <v>66</v>
      </c>
      <c r="C4" s="306"/>
      <c r="D4" s="306"/>
      <c r="E4" s="306"/>
      <c r="F4" s="306"/>
      <c r="G4" s="306"/>
      <c r="H4" s="306"/>
      <c r="I4" s="306"/>
      <c r="J4" s="306"/>
      <c r="K4" s="306"/>
      <c r="L4" s="306"/>
      <c r="M4" s="306"/>
      <c r="N4" s="306"/>
      <c r="O4" s="306"/>
      <c r="P4" s="306"/>
      <c r="Q4" s="306"/>
      <c r="R4" s="306"/>
      <c r="S4" s="306"/>
      <c r="T4" s="306"/>
    </row>
    <row r="5" spans="2:20" ht="34.9" customHeight="1" x14ac:dyDescent="0.25">
      <c r="B5" s="299" t="s">
        <v>232</v>
      </c>
      <c r="C5" s="299"/>
      <c r="D5" s="299"/>
      <c r="E5" s="299"/>
      <c r="F5" s="299"/>
      <c r="G5" s="299"/>
      <c r="H5" s="299"/>
      <c r="I5" s="299"/>
      <c r="J5" s="299"/>
      <c r="K5" s="299"/>
      <c r="L5" s="299"/>
      <c r="M5" s="299"/>
      <c r="N5" s="299"/>
      <c r="O5" s="299"/>
      <c r="P5" s="299"/>
      <c r="Q5" s="299"/>
      <c r="R5" s="299"/>
      <c r="S5" s="299"/>
      <c r="T5" s="299"/>
    </row>
    <row r="6" spans="2:20" ht="18" customHeight="1" x14ac:dyDescent="0.25">
      <c r="C6" s="21"/>
      <c r="D6" s="21"/>
      <c r="E6" s="21"/>
      <c r="F6" s="21"/>
      <c r="G6" s="21"/>
      <c r="H6" s="21"/>
      <c r="I6" s="21"/>
      <c r="J6" s="21"/>
      <c r="K6" s="21"/>
      <c r="L6" s="21"/>
      <c r="M6" s="21"/>
      <c r="N6" s="21"/>
      <c r="O6" s="21"/>
      <c r="P6" s="21"/>
      <c r="Q6" s="20"/>
      <c r="R6" s="20"/>
    </row>
    <row r="7" spans="2:20" ht="33" customHeight="1" x14ac:dyDescent="0.25">
      <c r="B7" s="300" t="s">
        <v>58</v>
      </c>
      <c r="C7" s="300"/>
      <c r="D7" s="300"/>
      <c r="E7" s="300"/>
      <c r="F7" s="300"/>
      <c r="G7" s="300"/>
      <c r="H7" s="300"/>
      <c r="I7" s="300"/>
      <c r="J7" s="300"/>
      <c r="K7" s="300"/>
      <c r="L7" s="300"/>
      <c r="M7" s="300"/>
      <c r="N7" s="300"/>
      <c r="O7" s="300"/>
      <c r="P7" s="300"/>
      <c r="Q7" s="300"/>
      <c r="R7" s="300"/>
      <c r="S7" s="300"/>
      <c r="T7" s="300"/>
    </row>
    <row r="8" spans="2:20" ht="33" customHeight="1" x14ac:dyDescent="0.25">
      <c r="B8" s="24" t="s">
        <v>1</v>
      </c>
      <c r="C8" s="24">
        <v>2007</v>
      </c>
      <c r="D8" s="24">
        <v>2008</v>
      </c>
      <c r="E8" s="24">
        <v>2009</v>
      </c>
      <c r="F8" s="24">
        <v>2010</v>
      </c>
      <c r="G8" s="24">
        <v>2011</v>
      </c>
      <c r="H8" s="24">
        <v>2012</v>
      </c>
      <c r="I8" s="24">
        <v>2013</v>
      </c>
      <c r="J8" s="24">
        <v>2014</v>
      </c>
      <c r="K8" s="24">
        <v>2015</v>
      </c>
      <c r="L8" s="24">
        <v>2016</v>
      </c>
      <c r="M8" s="24">
        <v>2017</v>
      </c>
      <c r="N8" s="24">
        <v>2018</v>
      </c>
      <c r="O8" s="24">
        <v>2019</v>
      </c>
      <c r="P8" s="24">
        <v>2020</v>
      </c>
      <c r="Q8" s="24">
        <v>2021</v>
      </c>
      <c r="R8" s="24">
        <v>2022</v>
      </c>
      <c r="S8" s="24">
        <v>2023</v>
      </c>
      <c r="T8" s="24">
        <v>2024</v>
      </c>
    </row>
    <row r="9" spans="2:20" ht="33" customHeight="1" x14ac:dyDescent="0.25">
      <c r="B9" s="121" t="s">
        <v>318</v>
      </c>
      <c r="C9" s="78">
        <v>3266340</v>
      </c>
      <c r="D9" s="78">
        <v>3881895</v>
      </c>
      <c r="E9" s="78">
        <v>4218305</v>
      </c>
      <c r="F9" s="78">
        <v>4670067</v>
      </c>
      <c r="G9" s="78">
        <v>5323926</v>
      </c>
      <c r="H9" s="78">
        <v>5702313</v>
      </c>
      <c r="I9" s="78">
        <v>6421151</v>
      </c>
      <c r="J9" s="78">
        <v>6490146</v>
      </c>
      <c r="K9" s="78">
        <v>6532376</v>
      </c>
      <c r="L9" s="78">
        <v>6571712</v>
      </c>
      <c r="M9" s="78">
        <v>7079242</v>
      </c>
      <c r="N9" s="78">
        <v>7268832</v>
      </c>
      <c r="O9" s="78">
        <v>7486204</v>
      </c>
      <c r="P9" s="78">
        <v>6545068</v>
      </c>
      <c r="Q9" s="78">
        <v>6608621</v>
      </c>
      <c r="R9" s="78">
        <v>6951180</v>
      </c>
      <c r="S9" s="78">
        <v>7459226</v>
      </c>
      <c r="T9" s="78">
        <v>7498663</v>
      </c>
    </row>
    <row r="10" spans="2:20" ht="33" customHeight="1" x14ac:dyDescent="0.25">
      <c r="B10" s="108" t="s">
        <v>324</v>
      </c>
      <c r="C10" s="109">
        <v>176805</v>
      </c>
      <c r="D10" s="109">
        <v>221601</v>
      </c>
      <c r="E10" s="109">
        <v>249549</v>
      </c>
      <c r="F10" s="109">
        <v>280334</v>
      </c>
      <c r="G10" s="109">
        <v>350132</v>
      </c>
      <c r="H10" s="109">
        <v>355534</v>
      </c>
      <c r="I10" s="109">
        <v>435735</v>
      </c>
      <c r="J10" s="109">
        <v>409222</v>
      </c>
      <c r="K10" s="109">
        <v>401645</v>
      </c>
      <c r="L10" s="109">
        <v>377152</v>
      </c>
      <c r="M10" s="109">
        <v>313251</v>
      </c>
      <c r="N10" s="109">
        <v>307876</v>
      </c>
      <c r="O10" s="109">
        <v>301709</v>
      </c>
      <c r="P10" s="109">
        <v>231242</v>
      </c>
      <c r="Q10" s="109">
        <v>243830</v>
      </c>
      <c r="R10" s="109">
        <v>227676</v>
      </c>
      <c r="S10" s="109">
        <v>225993</v>
      </c>
      <c r="T10" s="109">
        <v>232576</v>
      </c>
    </row>
    <row r="11" spans="2:20" ht="33" customHeight="1" x14ac:dyDescent="0.25">
      <c r="B11" s="108" t="s">
        <v>325</v>
      </c>
      <c r="C11" s="109">
        <v>142185</v>
      </c>
      <c r="D11" s="109">
        <v>150301</v>
      </c>
      <c r="E11" s="109">
        <v>159135</v>
      </c>
      <c r="F11" s="109">
        <v>171395</v>
      </c>
      <c r="G11" s="109">
        <v>177110</v>
      </c>
      <c r="H11" s="109">
        <v>171061</v>
      </c>
      <c r="I11" s="109">
        <v>187300</v>
      </c>
      <c r="J11" s="109">
        <v>197951</v>
      </c>
      <c r="K11" s="109">
        <v>207945</v>
      </c>
      <c r="L11" s="109">
        <v>250113</v>
      </c>
      <c r="M11" s="109">
        <v>230055</v>
      </c>
      <c r="N11" s="109">
        <v>205947</v>
      </c>
      <c r="O11" s="109">
        <v>225690</v>
      </c>
      <c r="P11" s="109">
        <v>138030</v>
      </c>
      <c r="Q11" s="109">
        <v>135796</v>
      </c>
      <c r="R11" s="109">
        <v>170817</v>
      </c>
      <c r="S11" s="109">
        <v>186255</v>
      </c>
      <c r="T11" s="109">
        <v>193563</v>
      </c>
    </row>
    <row r="12" spans="2:20" ht="33" customHeight="1" x14ac:dyDescent="0.25">
      <c r="B12" s="108" t="s">
        <v>326</v>
      </c>
      <c r="C12" s="109">
        <v>45397.075089209997</v>
      </c>
      <c r="D12" s="109">
        <v>50960.954046409999</v>
      </c>
      <c r="E12" s="109">
        <v>65782.59490805</v>
      </c>
      <c r="F12" s="109">
        <v>86498.905950109998</v>
      </c>
      <c r="G12" s="109">
        <v>109982.42963483999</v>
      </c>
      <c r="H12" s="109">
        <v>143602.02320783999</v>
      </c>
      <c r="I12" s="109">
        <v>240749.00980068001</v>
      </c>
      <c r="J12" s="109">
        <v>267613.84726752999</v>
      </c>
      <c r="K12" s="109">
        <v>288879.45636398002</v>
      </c>
      <c r="L12" s="109">
        <v>291381.80410051002</v>
      </c>
      <c r="M12" s="109">
        <v>322149.86392600997</v>
      </c>
      <c r="N12" s="109">
        <v>330231</v>
      </c>
      <c r="O12" s="109">
        <v>321294</v>
      </c>
      <c r="P12" s="109">
        <v>242350</v>
      </c>
      <c r="Q12" s="109">
        <v>255455</v>
      </c>
      <c r="R12" s="109">
        <v>296776</v>
      </c>
      <c r="S12" s="109">
        <v>330190</v>
      </c>
      <c r="T12" s="109">
        <v>323938</v>
      </c>
    </row>
    <row r="13" spans="2:20" ht="33" customHeight="1" x14ac:dyDescent="0.25">
      <c r="B13" s="108" t="s">
        <v>327</v>
      </c>
      <c r="C13" s="109">
        <v>133807.92491079</v>
      </c>
      <c r="D13" s="109">
        <v>156590.04595358999</v>
      </c>
      <c r="E13" s="109">
        <v>159358.40509195</v>
      </c>
      <c r="F13" s="109">
        <v>173898.09404989</v>
      </c>
      <c r="G13" s="109">
        <v>208929.57036516001</v>
      </c>
      <c r="H13" s="109">
        <v>226026.97679216001</v>
      </c>
      <c r="I13" s="109">
        <v>283268.99019932002</v>
      </c>
      <c r="J13" s="109">
        <v>248342.15273246999</v>
      </c>
      <c r="K13" s="109">
        <v>237022.54363602001</v>
      </c>
      <c r="L13" s="109">
        <v>250269.19589949001</v>
      </c>
      <c r="M13" s="109">
        <v>289108.13607399003</v>
      </c>
      <c r="N13" s="109">
        <v>284065</v>
      </c>
      <c r="O13" s="109">
        <v>284943</v>
      </c>
      <c r="P13" s="109">
        <v>248666</v>
      </c>
      <c r="Q13" s="109">
        <v>238732</v>
      </c>
      <c r="R13" s="109">
        <v>258913</v>
      </c>
      <c r="S13" s="109">
        <v>281126</v>
      </c>
      <c r="T13" s="109">
        <v>271401</v>
      </c>
    </row>
    <row r="14" spans="2:20" ht="33" customHeight="1" x14ac:dyDescent="0.25">
      <c r="B14" s="108" t="s">
        <v>328</v>
      </c>
      <c r="C14" s="109">
        <v>538789.72819686995</v>
      </c>
      <c r="D14" s="109">
        <v>632731.80354926002</v>
      </c>
      <c r="E14" s="109">
        <v>665162.99933957995</v>
      </c>
      <c r="F14" s="109">
        <v>711241.63976308994</v>
      </c>
      <c r="G14" s="109">
        <v>829421.44217328005</v>
      </c>
      <c r="H14" s="109">
        <v>937238.25680720003</v>
      </c>
      <c r="I14" s="109">
        <v>1029902.73348064</v>
      </c>
      <c r="J14" s="109">
        <v>997897.48380285001</v>
      </c>
      <c r="K14" s="109">
        <v>965912.60705952998</v>
      </c>
      <c r="L14" s="109">
        <v>904145.19645535003</v>
      </c>
      <c r="M14" s="109">
        <v>953254.73533891002</v>
      </c>
      <c r="N14" s="109">
        <v>979904</v>
      </c>
      <c r="O14" s="109">
        <v>992940</v>
      </c>
      <c r="P14" s="109">
        <v>851212</v>
      </c>
      <c r="Q14" s="109">
        <v>796731</v>
      </c>
      <c r="R14" s="109">
        <v>841944</v>
      </c>
      <c r="S14" s="109">
        <v>912158</v>
      </c>
      <c r="T14" s="109">
        <v>921753</v>
      </c>
    </row>
    <row r="15" spans="2:20" ht="33" customHeight="1" x14ac:dyDescent="0.25">
      <c r="B15" s="108" t="s">
        <v>329</v>
      </c>
      <c r="C15" s="109">
        <v>453731.27180312999</v>
      </c>
      <c r="D15" s="109">
        <v>533547.19645073998</v>
      </c>
      <c r="E15" s="109">
        <v>583171.00066042005</v>
      </c>
      <c r="F15" s="109">
        <v>658278.36023691006</v>
      </c>
      <c r="G15" s="109">
        <v>800855.55782671995</v>
      </c>
      <c r="H15" s="109">
        <v>920602.74319279997</v>
      </c>
      <c r="I15" s="109">
        <v>1010198.26651936</v>
      </c>
      <c r="J15" s="109">
        <v>973206.51619714999</v>
      </c>
      <c r="K15" s="109">
        <v>960087.39294047002</v>
      </c>
      <c r="L15" s="109">
        <v>917954.80354464997</v>
      </c>
      <c r="M15" s="109">
        <v>959716.26466108998</v>
      </c>
      <c r="N15" s="109">
        <v>950996</v>
      </c>
      <c r="O15" s="109">
        <v>957940</v>
      </c>
      <c r="P15" s="109">
        <v>856708</v>
      </c>
      <c r="Q15" s="109">
        <v>843587</v>
      </c>
      <c r="R15" s="109">
        <v>897598</v>
      </c>
      <c r="S15" s="109">
        <v>961384</v>
      </c>
      <c r="T15" s="109">
        <v>930518</v>
      </c>
    </row>
    <row r="16" spans="2:20" ht="33" customHeight="1" x14ac:dyDescent="0.25">
      <c r="B16" s="108" t="s">
        <v>330</v>
      </c>
      <c r="C16" s="109">
        <v>381606</v>
      </c>
      <c r="D16" s="109">
        <v>442323</v>
      </c>
      <c r="E16" s="109">
        <v>507641</v>
      </c>
      <c r="F16" s="109">
        <v>547356</v>
      </c>
      <c r="G16" s="109">
        <v>640074</v>
      </c>
      <c r="H16" s="109">
        <v>615611</v>
      </c>
      <c r="I16" s="109">
        <v>707263</v>
      </c>
      <c r="J16" s="109">
        <v>694207</v>
      </c>
      <c r="K16" s="109">
        <v>682012</v>
      </c>
      <c r="L16" s="109">
        <v>720817</v>
      </c>
      <c r="M16" s="109">
        <v>877285</v>
      </c>
      <c r="N16" s="109">
        <v>911790</v>
      </c>
      <c r="O16" s="109">
        <v>948641</v>
      </c>
      <c r="P16" s="109">
        <v>858206</v>
      </c>
      <c r="Q16" s="109">
        <v>813107</v>
      </c>
      <c r="R16" s="109">
        <v>852838</v>
      </c>
      <c r="S16" s="109">
        <v>957347</v>
      </c>
      <c r="T16" s="109">
        <v>984676</v>
      </c>
    </row>
    <row r="17" spans="2:20" ht="33" customHeight="1" x14ac:dyDescent="0.25">
      <c r="B17" s="108" t="s">
        <v>331</v>
      </c>
      <c r="C17" s="109">
        <v>360180</v>
      </c>
      <c r="D17" s="109">
        <v>420555</v>
      </c>
      <c r="E17" s="109">
        <v>475324</v>
      </c>
      <c r="F17" s="109">
        <v>510694</v>
      </c>
      <c r="G17" s="109">
        <v>581813</v>
      </c>
      <c r="H17" s="109">
        <v>585288</v>
      </c>
      <c r="I17" s="109">
        <v>641349</v>
      </c>
      <c r="J17" s="109">
        <v>636270</v>
      </c>
      <c r="K17" s="109">
        <v>624957</v>
      </c>
      <c r="L17" s="109">
        <v>644981</v>
      </c>
      <c r="M17" s="109">
        <v>755591</v>
      </c>
      <c r="N17" s="109">
        <v>793845</v>
      </c>
      <c r="O17" s="109">
        <v>819337</v>
      </c>
      <c r="P17" s="109">
        <v>774356</v>
      </c>
      <c r="Q17" s="109">
        <v>745426</v>
      </c>
      <c r="R17" s="109">
        <v>787488</v>
      </c>
      <c r="S17" s="109">
        <v>869203</v>
      </c>
      <c r="T17" s="109">
        <v>867542</v>
      </c>
    </row>
    <row r="18" spans="2:20" ht="33" customHeight="1" x14ac:dyDescent="0.25">
      <c r="B18" s="108" t="s">
        <v>332</v>
      </c>
      <c r="C18" s="109">
        <v>30198</v>
      </c>
      <c r="D18" s="109">
        <v>35878</v>
      </c>
      <c r="E18" s="109">
        <v>39400</v>
      </c>
      <c r="F18" s="109">
        <v>45983</v>
      </c>
      <c r="G18" s="109">
        <v>58727</v>
      </c>
      <c r="H18" s="109">
        <v>74399</v>
      </c>
      <c r="I18" s="109">
        <v>85178</v>
      </c>
      <c r="J18" s="109">
        <v>96581</v>
      </c>
      <c r="K18" s="109">
        <v>108196</v>
      </c>
      <c r="L18" s="109">
        <v>115740</v>
      </c>
      <c r="M18" s="109">
        <v>134858</v>
      </c>
      <c r="N18" s="109">
        <v>155815</v>
      </c>
      <c r="O18" s="109">
        <v>186182</v>
      </c>
      <c r="P18" s="109">
        <v>156616</v>
      </c>
      <c r="Q18" s="109">
        <v>176692</v>
      </c>
      <c r="R18" s="109">
        <v>190109</v>
      </c>
      <c r="S18" s="109">
        <v>201183</v>
      </c>
      <c r="T18" s="109">
        <v>205306</v>
      </c>
    </row>
    <row r="19" spans="2:20" ht="33" customHeight="1" x14ac:dyDescent="0.25">
      <c r="B19" s="108" t="s">
        <v>333</v>
      </c>
      <c r="C19" s="109">
        <v>779268</v>
      </c>
      <c r="D19" s="109">
        <v>980428</v>
      </c>
      <c r="E19" s="109">
        <v>1045054</v>
      </c>
      <c r="F19" s="109">
        <v>1180006</v>
      </c>
      <c r="G19" s="109">
        <v>1241252</v>
      </c>
      <c r="H19" s="109">
        <v>1304477</v>
      </c>
      <c r="I19" s="109">
        <v>1391136</v>
      </c>
      <c r="J19" s="109">
        <v>1536388</v>
      </c>
      <c r="K19" s="109">
        <v>1633676</v>
      </c>
      <c r="L19" s="109">
        <v>1690711</v>
      </c>
      <c r="M19" s="109">
        <v>1791457</v>
      </c>
      <c r="N19" s="109">
        <v>1844915</v>
      </c>
      <c r="O19" s="109">
        <v>1929234</v>
      </c>
      <c r="P19" s="109">
        <v>1800704</v>
      </c>
      <c r="Q19" s="109">
        <v>1947680</v>
      </c>
      <c r="R19" s="109">
        <v>1972078</v>
      </c>
      <c r="S19" s="109">
        <v>2075046</v>
      </c>
      <c r="T19" s="109">
        <v>2128146</v>
      </c>
    </row>
    <row r="20" spans="2:20" ht="33" customHeight="1" x14ac:dyDescent="0.25">
      <c r="B20" s="108" t="s">
        <v>334</v>
      </c>
      <c r="C20" s="109">
        <v>69060</v>
      </c>
      <c r="D20" s="109">
        <v>83553</v>
      </c>
      <c r="E20" s="109">
        <v>90116</v>
      </c>
      <c r="F20" s="109">
        <v>109860</v>
      </c>
      <c r="G20" s="109">
        <v>115366</v>
      </c>
      <c r="H20" s="109">
        <v>122958</v>
      </c>
      <c r="I20" s="109">
        <v>129714</v>
      </c>
      <c r="J20" s="109">
        <v>146198</v>
      </c>
      <c r="K20" s="109">
        <v>145142</v>
      </c>
      <c r="L20" s="109">
        <v>139881</v>
      </c>
      <c r="M20" s="109">
        <v>151333</v>
      </c>
      <c r="N20" s="109">
        <v>159064</v>
      </c>
      <c r="O20" s="109">
        <v>168636</v>
      </c>
      <c r="P20" s="109">
        <v>148269</v>
      </c>
      <c r="Q20" s="109">
        <v>140047</v>
      </c>
      <c r="R20" s="109">
        <v>156566</v>
      </c>
      <c r="S20" s="109">
        <v>160870</v>
      </c>
      <c r="T20" s="109">
        <v>157720</v>
      </c>
    </row>
    <row r="21" spans="2:20" ht="33" customHeight="1" x14ac:dyDescent="0.25">
      <c r="B21" s="108" t="s">
        <v>335</v>
      </c>
      <c r="C21" s="109">
        <v>155312</v>
      </c>
      <c r="D21" s="109">
        <v>173426</v>
      </c>
      <c r="E21" s="109">
        <v>178611</v>
      </c>
      <c r="F21" s="109">
        <v>194522</v>
      </c>
      <c r="G21" s="109">
        <v>210263</v>
      </c>
      <c r="H21" s="109">
        <v>245515</v>
      </c>
      <c r="I21" s="109">
        <v>279357</v>
      </c>
      <c r="J21" s="109">
        <v>286269</v>
      </c>
      <c r="K21" s="109">
        <v>276901</v>
      </c>
      <c r="L21" s="109">
        <v>268566</v>
      </c>
      <c r="M21" s="109">
        <v>301183</v>
      </c>
      <c r="N21" s="109">
        <v>344384</v>
      </c>
      <c r="O21" s="109">
        <v>349658</v>
      </c>
      <c r="P21" s="109">
        <v>238709</v>
      </c>
      <c r="Q21" s="109">
        <v>271538</v>
      </c>
      <c r="R21" s="109">
        <v>298377</v>
      </c>
      <c r="S21" s="109">
        <v>298471</v>
      </c>
      <c r="T21" s="109">
        <v>281524</v>
      </c>
    </row>
    <row r="22" spans="2:20" ht="33" customHeight="1" x14ac:dyDescent="0.25">
      <c r="B22" s="121" t="s">
        <v>319</v>
      </c>
      <c r="C22" s="78">
        <v>529887</v>
      </c>
      <c r="D22" s="78">
        <v>600485</v>
      </c>
      <c r="E22" s="78">
        <v>671284</v>
      </c>
      <c r="F22" s="78">
        <v>701484</v>
      </c>
      <c r="G22" s="78">
        <v>744641</v>
      </c>
      <c r="H22" s="78">
        <v>795343</v>
      </c>
      <c r="I22" s="78">
        <v>851852</v>
      </c>
      <c r="J22" s="78">
        <v>936820</v>
      </c>
      <c r="K22" s="78">
        <v>944930</v>
      </c>
      <c r="L22" s="78">
        <v>920834</v>
      </c>
      <c r="M22" s="78">
        <v>926073</v>
      </c>
      <c r="N22" s="78">
        <v>938223</v>
      </c>
      <c r="O22" s="78">
        <v>939863</v>
      </c>
      <c r="P22" s="78">
        <v>634018</v>
      </c>
      <c r="Q22" s="78">
        <v>739034</v>
      </c>
      <c r="R22" s="78">
        <v>830088</v>
      </c>
      <c r="S22" s="78">
        <v>851202</v>
      </c>
      <c r="T22" s="78">
        <v>869678</v>
      </c>
    </row>
    <row r="23" spans="2:20" ht="33" customHeight="1" x14ac:dyDescent="0.25">
      <c r="B23" s="108" t="s">
        <v>170</v>
      </c>
      <c r="C23" s="109">
        <v>116394</v>
      </c>
      <c r="D23" s="109">
        <v>129596</v>
      </c>
      <c r="E23" s="109">
        <v>142062</v>
      </c>
      <c r="F23" s="109">
        <v>150080</v>
      </c>
      <c r="G23" s="109">
        <v>164235</v>
      </c>
      <c r="H23" s="109">
        <v>185416</v>
      </c>
      <c r="I23" s="109">
        <v>209329</v>
      </c>
      <c r="J23" s="109">
        <v>236326</v>
      </c>
      <c r="K23" s="109">
        <v>235564</v>
      </c>
      <c r="L23" s="109">
        <v>232220</v>
      </c>
      <c r="M23" s="109">
        <v>233852</v>
      </c>
      <c r="N23" s="109">
        <v>237671</v>
      </c>
      <c r="O23" s="109">
        <v>239721</v>
      </c>
      <c r="P23" s="109">
        <v>100650</v>
      </c>
      <c r="Q23" s="109">
        <v>127872</v>
      </c>
      <c r="R23" s="109">
        <v>183891</v>
      </c>
      <c r="S23" s="109">
        <v>191575</v>
      </c>
      <c r="T23" s="109">
        <v>194012</v>
      </c>
    </row>
    <row r="24" spans="2:20" ht="33" customHeight="1" x14ac:dyDescent="0.25">
      <c r="B24" s="108" t="s">
        <v>336</v>
      </c>
      <c r="C24" s="109">
        <v>325361</v>
      </c>
      <c r="D24" s="109">
        <v>370120</v>
      </c>
      <c r="E24" s="109">
        <v>418363</v>
      </c>
      <c r="F24" s="109">
        <v>439117</v>
      </c>
      <c r="G24" s="109">
        <v>464672</v>
      </c>
      <c r="H24" s="109">
        <v>476227</v>
      </c>
      <c r="I24" s="109">
        <v>488069</v>
      </c>
      <c r="J24" s="109">
        <v>522064</v>
      </c>
      <c r="K24" s="109">
        <v>527012</v>
      </c>
      <c r="L24" s="109">
        <v>501371</v>
      </c>
      <c r="M24" s="109">
        <v>499370</v>
      </c>
      <c r="N24" s="109">
        <v>501956</v>
      </c>
      <c r="O24" s="109">
        <v>499526</v>
      </c>
      <c r="P24" s="109">
        <v>384391</v>
      </c>
      <c r="Q24" s="109">
        <v>439044</v>
      </c>
      <c r="R24" s="109">
        <v>466156</v>
      </c>
      <c r="S24" s="109">
        <v>476821</v>
      </c>
      <c r="T24" s="109">
        <v>486090</v>
      </c>
    </row>
    <row r="25" spans="2:20" ht="33" customHeight="1" x14ac:dyDescent="0.25">
      <c r="B25" s="108" t="s">
        <v>337</v>
      </c>
      <c r="C25" s="109">
        <v>0</v>
      </c>
      <c r="D25" s="109">
        <v>0</v>
      </c>
      <c r="E25" s="109">
        <v>0</v>
      </c>
      <c r="F25" s="109">
        <v>0</v>
      </c>
      <c r="G25" s="109">
        <v>0</v>
      </c>
      <c r="H25" s="109">
        <v>0</v>
      </c>
      <c r="I25" s="109">
        <v>0</v>
      </c>
      <c r="J25" s="109">
        <v>0</v>
      </c>
      <c r="K25" s="109">
        <v>0</v>
      </c>
      <c r="L25" s="109">
        <v>0</v>
      </c>
      <c r="M25" s="109">
        <v>0</v>
      </c>
      <c r="N25" s="109">
        <v>0</v>
      </c>
      <c r="O25" s="109">
        <v>0</v>
      </c>
      <c r="P25" s="109">
        <v>0</v>
      </c>
      <c r="Q25" s="109">
        <v>0</v>
      </c>
      <c r="R25" s="109">
        <v>0</v>
      </c>
      <c r="S25" s="109">
        <v>0</v>
      </c>
      <c r="T25" s="109">
        <v>0</v>
      </c>
    </row>
    <row r="26" spans="2:20" ht="33" customHeight="1" x14ac:dyDescent="0.25">
      <c r="B26" s="108" t="s">
        <v>338</v>
      </c>
      <c r="C26" s="109">
        <v>0</v>
      </c>
      <c r="D26" s="109">
        <v>0</v>
      </c>
      <c r="E26" s="109">
        <v>0</v>
      </c>
      <c r="F26" s="109">
        <v>0</v>
      </c>
      <c r="G26" s="109">
        <v>0</v>
      </c>
      <c r="H26" s="109">
        <v>0</v>
      </c>
      <c r="I26" s="109">
        <v>0</v>
      </c>
      <c r="J26" s="109">
        <v>0</v>
      </c>
      <c r="K26" s="109">
        <v>0</v>
      </c>
      <c r="L26" s="109">
        <v>0</v>
      </c>
      <c r="M26" s="109">
        <v>0</v>
      </c>
      <c r="N26" s="109">
        <v>0</v>
      </c>
      <c r="O26" s="109">
        <v>0</v>
      </c>
      <c r="P26" s="109">
        <v>0</v>
      </c>
      <c r="Q26" s="109">
        <v>0</v>
      </c>
      <c r="R26" s="109">
        <v>0</v>
      </c>
      <c r="S26" s="109">
        <v>0</v>
      </c>
      <c r="T26" s="109">
        <v>0</v>
      </c>
    </row>
    <row r="27" spans="2:20" ht="33" customHeight="1" x14ac:dyDescent="0.25">
      <c r="B27" s="108" t="s">
        <v>339</v>
      </c>
      <c r="C27" s="109">
        <v>88132</v>
      </c>
      <c r="D27" s="109">
        <v>100769</v>
      </c>
      <c r="E27" s="109">
        <v>110859</v>
      </c>
      <c r="F27" s="109">
        <v>112287</v>
      </c>
      <c r="G27" s="109">
        <v>115734</v>
      </c>
      <c r="H27" s="109">
        <v>133700</v>
      </c>
      <c r="I27" s="109">
        <v>154454</v>
      </c>
      <c r="J27" s="109">
        <v>178430</v>
      </c>
      <c r="K27" s="109">
        <v>182354</v>
      </c>
      <c r="L27" s="109">
        <v>187243</v>
      </c>
      <c r="M27" s="109">
        <v>192851</v>
      </c>
      <c r="N27" s="109">
        <v>198596</v>
      </c>
      <c r="O27" s="109">
        <v>200616</v>
      </c>
      <c r="P27" s="109">
        <v>148977</v>
      </c>
      <c r="Q27" s="109">
        <v>172118</v>
      </c>
      <c r="R27" s="109">
        <v>180041</v>
      </c>
      <c r="S27" s="109">
        <v>182806</v>
      </c>
      <c r="T27" s="109">
        <v>189576</v>
      </c>
    </row>
    <row r="28" spans="2:20" ht="33" customHeight="1" x14ac:dyDescent="0.25">
      <c r="B28" s="108" t="s">
        <v>340</v>
      </c>
      <c r="C28" s="109">
        <v>0</v>
      </c>
      <c r="D28" s="109">
        <v>0</v>
      </c>
      <c r="E28" s="109">
        <v>0</v>
      </c>
      <c r="F28" s="109">
        <v>0</v>
      </c>
      <c r="G28" s="109">
        <v>0</v>
      </c>
      <c r="H28" s="109">
        <v>0</v>
      </c>
      <c r="I28" s="109">
        <v>0</v>
      </c>
      <c r="J28" s="109">
        <v>0</v>
      </c>
      <c r="K28" s="109">
        <v>0</v>
      </c>
      <c r="L28" s="109">
        <v>0</v>
      </c>
      <c r="M28" s="109">
        <v>0</v>
      </c>
      <c r="N28" s="109">
        <v>0</v>
      </c>
      <c r="O28" s="109">
        <v>0</v>
      </c>
      <c r="P28" s="109">
        <v>0</v>
      </c>
      <c r="Q28" s="109">
        <v>0</v>
      </c>
      <c r="R28" s="109">
        <v>0</v>
      </c>
      <c r="S28" s="109">
        <v>0</v>
      </c>
      <c r="T28" s="109">
        <v>0</v>
      </c>
    </row>
    <row r="29" spans="2:20" ht="33" customHeight="1" x14ac:dyDescent="0.25">
      <c r="B29" s="77" t="s">
        <v>309</v>
      </c>
      <c r="C29" s="78">
        <v>3796227</v>
      </c>
      <c r="D29" s="78">
        <v>4482380</v>
      </c>
      <c r="E29" s="78">
        <v>4889589</v>
      </c>
      <c r="F29" s="78">
        <v>5371551</v>
      </c>
      <c r="G29" s="78">
        <v>6068567</v>
      </c>
      <c r="H29" s="78">
        <v>6497656</v>
      </c>
      <c r="I29" s="78">
        <v>7273003</v>
      </c>
      <c r="J29" s="78">
        <v>7426966</v>
      </c>
      <c r="K29" s="78">
        <v>7477306</v>
      </c>
      <c r="L29" s="78">
        <v>7492546</v>
      </c>
      <c r="M29" s="78">
        <v>8005315</v>
      </c>
      <c r="N29" s="78">
        <v>8207055</v>
      </c>
      <c r="O29" s="78">
        <v>8426067</v>
      </c>
      <c r="P29" s="78">
        <v>7179086</v>
      </c>
      <c r="Q29" s="78">
        <v>7347655</v>
      </c>
      <c r="R29" s="78">
        <v>7781268</v>
      </c>
      <c r="S29" s="78">
        <v>8310428</v>
      </c>
      <c r="T29" s="78">
        <v>8368341</v>
      </c>
    </row>
    <row r="30" spans="2:20" ht="33" customHeight="1" x14ac:dyDescent="0.25">
      <c r="B30" s="79"/>
      <c r="C30" s="80"/>
      <c r="D30" s="80"/>
      <c r="E30" s="80"/>
      <c r="F30" s="80"/>
      <c r="G30" s="80"/>
      <c r="H30" s="80"/>
      <c r="I30" s="80"/>
      <c r="J30" s="80"/>
      <c r="K30" s="80"/>
      <c r="L30" s="80"/>
      <c r="M30" s="80"/>
      <c r="N30" s="80"/>
      <c r="O30" s="80"/>
      <c r="P30" s="80"/>
    </row>
    <row r="31" spans="2:20" ht="14.25" customHeight="1" x14ac:dyDescent="0.3">
      <c r="B31" s="34"/>
      <c r="D31" s="36"/>
      <c r="E31" s="36"/>
      <c r="F31" s="36"/>
      <c r="G31" s="36"/>
      <c r="H31" s="36"/>
      <c r="I31" s="36"/>
    </row>
    <row r="32" spans="2:20" ht="16.5" customHeight="1" x14ac:dyDescent="0.3">
      <c r="C32" s="37"/>
      <c r="D32" s="37"/>
      <c r="E32" s="37"/>
      <c r="F32" s="37"/>
      <c r="G32" s="37"/>
      <c r="H32" s="37"/>
      <c r="I32" s="37"/>
    </row>
    <row r="33" spans="2:20" ht="33" customHeight="1" x14ac:dyDescent="0.25">
      <c r="B33" s="299" t="s">
        <v>255</v>
      </c>
      <c r="C33" s="299"/>
      <c r="D33" s="299"/>
      <c r="E33" s="299"/>
      <c r="F33" s="299"/>
      <c r="G33" s="299"/>
      <c r="H33" s="299"/>
      <c r="I33" s="299"/>
      <c r="J33" s="299"/>
      <c r="K33" s="299"/>
      <c r="L33" s="299"/>
      <c r="M33" s="299"/>
      <c r="N33" s="299"/>
      <c r="O33" s="299"/>
      <c r="P33" s="299"/>
      <c r="Q33" s="299"/>
      <c r="R33" s="299"/>
      <c r="S33" s="299"/>
      <c r="T33" s="299"/>
    </row>
    <row r="34" spans="2:20" x14ac:dyDescent="0.25">
      <c r="B34" s="223"/>
      <c r="C34" s="223"/>
      <c r="D34" s="223"/>
      <c r="E34" s="223"/>
      <c r="F34" s="224"/>
      <c r="G34" s="46"/>
      <c r="H34" s="46"/>
    </row>
    <row r="35" spans="2:20" x14ac:dyDescent="0.25">
      <c r="C35" s="46"/>
      <c r="D35" s="225"/>
      <c r="E35" s="226">
        <f>+S8</f>
        <v>2023</v>
      </c>
      <c r="F35" s="226">
        <f>E35</f>
        <v>2023</v>
      </c>
      <c r="G35" s="226">
        <f>+T8</f>
        <v>2024</v>
      </c>
      <c r="H35" s="226">
        <f>+G35</f>
        <v>2024</v>
      </c>
    </row>
    <row r="36" spans="2:20" x14ac:dyDescent="0.25">
      <c r="C36" s="49" t="str">
        <f t="shared" ref="C36:C47" si="0">+B10</f>
        <v>Servicios de regulación y administración de servicios de enseñanza</v>
      </c>
      <c r="D36" s="49" t="s">
        <v>76</v>
      </c>
      <c r="E36" s="227">
        <f t="shared" ref="E36:E47" si="1">+S10</f>
        <v>225993</v>
      </c>
      <c r="F36" s="228">
        <f t="shared" ref="F36:F47" si="2">+E36/$E$48</f>
        <v>3.0297111255242835E-2</v>
      </c>
      <c r="G36" s="227">
        <f t="shared" ref="G36:G47" si="3">+T10</f>
        <v>232576</v>
      </c>
      <c r="H36" s="228">
        <f t="shared" ref="H36:H47" si="4">G36/$G$48</f>
        <v>3.1015662392082428E-2</v>
      </c>
    </row>
    <row r="37" spans="2:20" x14ac:dyDescent="0.25">
      <c r="C37" s="49" t="str">
        <f t="shared" si="0"/>
        <v>Servicios de enseñanza de nivel de desarrollo infantil</v>
      </c>
      <c r="D37" s="49" t="s">
        <v>77</v>
      </c>
      <c r="E37" s="227">
        <f t="shared" si="1"/>
        <v>186255</v>
      </c>
      <c r="F37" s="228">
        <f t="shared" si="2"/>
        <v>2.4969748872067959E-2</v>
      </c>
      <c r="G37" s="227">
        <f t="shared" si="3"/>
        <v>193563</v>
      </c>
      <c r="H37" s="228">
        <f t="shared" si="4"/>
        <v>2.5813001597751493E-2</v>
      </c>
    </row>
    <row r="38" spans="2:20" x14ac:dyDescent="0.25">
      <c r="C38" s="49" t="str">
        <f t="shared" si="0"/>
        <v>Servicios de enseñanza de nivel preprimaria inicial</v>
      </c>
      <c r="D38" s="49" t="s">
        <v>132</v>
      </c>
      <c r="E38" s="227">
        <f t="shared" si="1"/>
        <v>330190</v>
      </c>
      <c r="F38" s="228">
        <f t="shared" si="2"/>
        <v>4.4265986846356443E-2</v>
      </c>
      <c r="G38" s="227">
        <f t="shared" si="3"/>
        <v>323938</v>
      </c>
      <c r="H38" s="228">
        <f t="shared" si="4"/>
        <v>4.3199434352497242E-2</v>
      </c>
    </row>
    <row r="39" spans="2:20" x14ac:dyDescent="0.25">
      <c r="C39" s="49" t="str">
        <f t="shared" si="0"/>
        <v>Servicios de enseñanza de nivel preprimaria preparatoria</v>
      </c>
      <c r="D39" s="49" t="s">
        <v>133</v>
      </c>
      <c r="E39" s="227">
        <f t="shared" si="1"/>
        <v>281126</v>
      </c>
      <c r="F39" s="228">
        <f t="shared" si="2"/>
        <v>3.7688360695868443E-2</v>
      </c>
      <c r="G39" s="227">
        <f t="shared" si="3"/>
        <v>271401</v>
      </c>
      <c r="H39" s="228">
        <f t="shared" si="4"/>
        <v>3.6193252050398854E-2</v>
      </c>
    </row>
    <row r="40" spans="2:20" x14ac:dyDescent="0.25">
      <c r="C40" s="49" t="str">
        <f t="shared" si="0"/>
        <v>Servicios de enseñanza de nivel primaria elemental</v>
      </c>
      <c r="D40" s="49" t="s">
        <v>134</v>
      </c>
      <c r="E40" s="227">
        <f t="shared" si="1"/>
        <v>912158</v>
      </c>
      <c r="F40" s="228">
        <f t="shared" si="2"/>
        <v>0.1222858779181647</v>
      </c>
      <c r="G40" s="227">
        <f t="shared" si="3"/>
        <v>921753</v>
      </c>
      <c r="H40" s="228">
        <f t="shared" si="4"/>
        <v>0.12292231295098872</v>
      </c>
    </row>
    <row r="41" spans="2:20" x14ac:dyDescent="0.25">
      <c r="C41" s="49" t="str">
        <f t="shared" si="0"/>
        <v>Servicios de enseñanza de nivel primaria media</v>
      </c>
      <c r="D41" s="49" t="s">
        <v>135</v>
      </c>
      <c r="E41" s="227">
        <f t="shared" si="1"/>
        <v>961384</v>
      </c>
      <c r="F41" s="228">
        <f t="shared" si="2"/>
        <v>0.12888522213966971</v>
      </c>
      <c r="G41" s="227">
        <f t="shared" si="3"/>
        <v>930518</v>
      </c>
      <c r="H41" s="228">
        <f t="shared" si="4"/>
        <v>0.12409118798911219</v>
      </c>
    </row>
    <row r="42" spans="2:20" x14ac:dyDescent="0.25">
      <c r="C42" s="49" t="str">
        <f t="shared" si="0"/>
        <v>Servicios de enseñanza secundaria baja</v>
      </c>
      <c r="D42" s="184" t="s">
        <v>81</v>
      </c>
      <c r="E42" s="227">
        <f t="shared" si="1"/>
        <v>957347</v>
      </c>
      <c r="F42" s="228">
        <f t="shared" si="2"/>
        <v>0.12834401317241226</v>
      </c>
      <c r="G42" s="227">
        <f t="shared" si="3"/>
        <v>984676</v>
      </c>
      <c r="H42" s="228">
        <f t="shared" si="4"/>
        <v>0.13131354216078253</v>
      </c>
    </row>
    <row r="43" spans="2:20" x14ac:dyDescent="0.25">
      <c r="C43" s="49" t="str">
        <f t="shared" si="0"/>
        <v>Servicios de enseñanza secundaria alta</v>
      </c>
      <c r="D43" s="184" t="s">
        <v>80</v>
      </c>
      <c r="E43" s="227">
        <f t="shared" si="1"/>
        <v>869203</v>
      </c>
      <c r="F43" s="228">
        <f t="shared" si="2"/>
        <v>0.11652723754448518</v>
      </c>
      <c r="G43" s="227">
        <f t="shared" si="3"/>
        <v>867542</v>
      </c>
      <c r="H43" s="228">
        <f t="shared" si="4"/>
        <v>0.11569289085267601</v>
      </c>
    </row>
    <row r="44" spans="2:20" x14ac:dyDescent="0.25">
      <c r="C44" s="49" t="str">
        <f t="shared" si="0"/>
        <v>Servicios de enseñanza superior terciaria de ciclo corto</v>
      </c>
      <c r="D44" s="49" t="s">
        <v>82</v>
      </c>
      <c r="E44" s="227">
        <f t="shared" si="1"/>
        <v>201183</v>
      </c>
      <c r="F44" s="228">
        <f t="shared" si="2"/>
        <v>2.6971028897636296E-2</v>
      </c>
      <c r="G44" s="227">
        <f t="shared" si="3"/>
        <v>205306</v>
      </c>
      <c r="H44" s="228">
        <f t="shared" si="4"/>
        <v>2.7379014098913367E-2</v>
      </c>
    </row>
    <row r="45" spans="2:20" x14ac:dyDescent="0.25">
      <c r="C45" s="49" t="str">
        <f t="shared" si="0"/>
        <v>Servicios de enseñanza superior de tercer nivel</v>
      </c>
      <c r="D45" s="49" t="s">
        <v>119</v>
      </c>
      <c r="E45" s="227">
        <f t="shared" si="1"/>
        <v>2075046</v>
      </c>
      <c r="F45" s="228">
        <f t="shared" si="2"/>
        <v>0.27818516291100442</v>
      </c>
      <c r="G45" s="229">
        <f t="shared" si="3"/>
        <v>2128146</v>
      </c>
      <c r="H45" s="228">
        <f t="shared" si="4"/>
        <v>0.28380339268480259</v>
      </c>
    </row>
    <row r="46" spans="2:20" x14ac:dyDescent="0.25">
      <c r="C46" s="49" t="str">
        <f t="shared" si="0"/>
        <v>Servicios de enseñanza superior de cuarto nivel</v>
      </c>
      <c r="D46" s="49" t="s">
        <v>120</v>
      </c>
      <c r="E46" s="227">
        <f t="shared" si="1"/>
        <v>160870</v>
      </c>
      <c r="F46" s="228">
        <f t="shared" si="2"/>
        <v>2.1566580768567677E-2</v>
      </c>
      <c r="G46" s="229">
        <f t="shared" si="3"/>
        <v>157720</v>
      </c>
      <c r="H46" s="228">
        <f t="shared" si="4"/>
        <v>2.1033082830899323E-2</v>
      </c>
    </row>
    <row r="47" spans="2:20" x14ac:dyDescent="0.25">
      <c r="C47" s="49" t="str">
        <f t="shared" si="0"/>
        <v>Servicios de otros tipos de enseñanza n.c.p</v>
      </c>
      <c r="D47" s="49" t="s">
        <v>86</v>
      </c>
      <c r="E47" s="227">
        <f t="shared" si="1"/>
        <v>298471</v>
      </c>
      <c r="F47" s="228">
        <f t="shared" si="2"/>
        <v>4.0013668978524042E-2</v>
      </c>
      <c r="G47" s="229">
        <f t="shared" si="3"/>
        <v>281524</v>
      </c>
      <c r="H47" s="228">
        <f t="shared" si="4"/>
        <v>3.7543226039095233E-2</v>
      </c>
    </row>
    <row r="48" spans="2:20" x14ac:dyDescent="0.25">
      <c r="C48" s="49"/>
      <c r="D48" s="49"/>
      <c r="E48" s="227">
        <f>+SUM(E36:E47)</f>
        <v>7459226</v>
      </c>
      <c r="F48" s="230">
        <f>+SUM(F36:F47)</f>
        <v>1</v>
      </c>
      <c r="G48" s="227">
        <f>+SUM(G36:G47)</f>
        <v>7498663</v>
      </c>
      <c r="H48" s="230">
        <f>+SUM(H36:H47)</f>
        <v>1</v>
      </c>
    </row>
    <row r="49" spans="2:7" x14ac:dyDescent="0.25">
      <c r="B49" s="46"/>
      <c r="C49" s="225"/>
      <c r="D49" s="222">
        <f>+E48-S9</f>
        <v>0</v>
      </c>
      <c r="E49" s="222"/>
      <c r="F49" s="222">
        <f>+G48-T9</f>
        <v>0</v>
      </c>
      <c r="G49" s="222"/>
    </row>
    <row r="50" spans="2:7" x14ac:dyDescent="0.25">
      <c r="B50" s="46"/>
      <c r="C50" s="225"/>
      <c r="D50" s="222"/>
      <c r="E50" s="222"/>
      <c r="F50" s="222"/>
      <c r="G50" s="222"/>
    </row>
    <row r="51" spans="2:7" x14ac:dyDescent="0.25">
      <c r="B51" s="46"/>
      <c r="C51" s="225"/>
      <c r="D51" s="222"/>
      <c r="E51" s="222"/>
      <c r="F51" s="222"/>
      <c r="G51" s="222"/>
    </row>
    <row r="52" spans="2:7" x14ac:dyDescent="0.25">
      <c r="B52" s="46"/>
      <c r="C52" s="225"/>
      <c r="D52" s="222"/>
      <c r="E52" s="222"/>
      <c r="F52" s="222"/>
      <c r="G52" s="222"/>
    </row>
    <row r="53" spans="2:7" x14ac:dyDescent="0.25">
      <c r="B53" s="46"/>
      <c r="C53" s="225"/>
      <c r="D53" s="222"/>
      <c r="E53" s="222"/>
      <c r="F53" s="222"/>
      <c r="G53" s="222"/>
    </row>
    <row r="54" spans="2:7" x14ac:dyDescent="0.25">
      <c r="B54" s="46"/>
      <c r="C54" s="225"/>
      <c r="D54" s="222"/>
      <c r="E54" s="222"/>
      <c r="F54" s="222"/>
      <c r="G54" s="222"/>
    </row>
    <row r="55" spans="2:7" x14ac:dyDescent="0.25">
      <c r="B55" s="46"/>
      <c r="C55" s="225"/>
      <c r="D55" s="222"/>
      <c r="E55" s="222"/>
      <c r="F55" s="222"/>
      <c r="G55" s="222"/>
    </row>
    <row r="56" spans="2:7" x14ac:dyDescent="0.25">
      <c r="B56" s="46"/>
      <c r="C56" s="225"/>
      <c r="D56" s="222"/>
      <c r="E56" s="222"/>
      <c r="F56" s="222"/>
      <c r="G56" s="222"/>
    </row>
    <row r="57" spans="2:7" x14ac:dyDescent="0.25">
      <c r="B57" s="46"/>
      <c r="C57" s="225"/>
      <c r="D57" s="222"/>
      <c r="E57" s="222"/>
      <c r="F57" s="222"/>
      <c r="G57" s="222"/>
    </row>
    <row r="58" spans="2:7" x14ac:dyDescent="0.25">
      <c r="B58" s="46"/>
      <c r="C58" s="225"/>
      <c r="D58" s="222"/>
      <c r="E58" s="222"/>
      <c r="F58" s="222"/>
      <c r="G58" s="222"/>
    </row>
    <row r="59" spans="2:7" x14ac:dyDescent="0.25">
      <c r="B59" s="46"/>
      <c r="C59" s="225"/>
      <c r="D59" s="222"/>
      <c r="E59" s="222"/>
      <c r="F59" s="222"/>
      <c r="G59" s="222"/>
    </row>
    <row r="60" spans="2:7" x14ac:dyDescent="0.25">
      <c r="B60" s="46"/>
      <c r="C60" s="225"/>
      <c r="D60" s="222"/>
      <c r="E60" s="222"/>
      <c r="F60" s="222"/>
      <c r="G60" s="222"/>
    </row>
    <row r="61" spans="2:7" x14ac:dyDescent="0.25">
      <c r="B61" s="46"/>
      <c r="C61" s="225"/>
      <c r="D61" s="222"/>
      <c r="E61" s="222"/>
      <c r="F61" s="222"/>
      <c r="G61" s="222"/>
    </row>
    <row r="62" spans="2:7" x14ac:dyDescent="0.25">
      <c r="B62" s="46"/>
      <c r="C62" s="225"/>
      <c r="D62" s="222"/>
      <c r="E62" s="222"/>
      <c r="F62" s="222"/>
      <c r="G62" s="222"/>
    </row>
    <row r="63" spans="2:7" x14ac:dyDescent="0.25">
      <c r="B63" s="46"/>
      <c r="C63" s="225"/>
      <c r="D63" s="222"/>
      <c r="E63" s="222"/>
      <c r="F63" s="222"/>
      <c r="G63" s="222"/>
    </row>
    <row r="64" spans="2:7" x14ac:dyDescent="0.25">
      <c r="B64" s="46"/>
      <c r="C64" s="225"/>
      <c r="D64" s="222"/>
      <c r="E64" s="222"/>
      <c r="F64" s="222"/>
      <c r="G64" s="222"/>
    </row>
    <row r="65" spans="2:20" x14ac:dyDescent="0.25">
      <c r="B65" s="46"/>
      <c r="C65" s="225"/>
      <c r="D65" s="222"/>
      <c r="E65" s="222"/>
      <c r="F65" s="222"/>
      <c r="G65" s="222"/>
    </row>
    <row r="66" spans="2:20" x14ac:dyDescent="0.25">
      <c r="B66" s="46"/>
      <c r="C66" s="225"/>
      <c r="D66" s="222"/>
      <c r="E66" s="222"/>
      <c r="F66" s="222"/>
      <c r="G66" s="222"/>
    </row>
    <row r="67" spans="2:20" x14ac:dyDescent="0.25">
      <c r="B67" s="46"/>
      <c r="C67" s="225"/>
      <c r="D67" s="222"/>
      <c r="E67" s="222"/>
      <c r="F67" s="222"/>
      <c r="G67" s="222"/>
    </row>
    <row r="68" spans="2:20" x14ac:dyDescent="0.25">
      <c r="B68" s="46"/>
      <c r="C68" s="225"/>
      <c r="D68" s="222"/>
      <c r="E68" s="222"/>
      <c r="F68" s="222"/>
      <c r="G68" s="222"/>
    </row>
    <row r="69" spans="2:20" x14ac:dyDescent="0.25">
      <c r="B69" s="46"/>
      <c r="C69" s="225"/>
      <c r="D69" s="222"/>
      <c r="E69" s="222"/>
      <c r="F69" s="222"/>
      <c r="G69" s="222"/>
    </row>
    <row r="70" spans="2:20" x14ac:dyDescent="0.25">
      <c r="B70" s="46"/>
      <c r="C70" s="225"/>
      <c r="D70" s="222"/>
      <c r="E70" s="222"/>
      <c r="F70" s="222"/>
      <c r="G70" s="222"/>
    </row>
    <row r="71" spans="2:20" ht="33" customHeight="1" x14ac:dyDescent="0.25">
      <c r="B71" s="301" t="s">
        <v>139</v>
      </c>
      <c r="C71" s="301"/>
      <c r="D71" s="301"/>
      <c r="E71" s="301"/>
      <c r="F71" s="301"/>
      <c r="G71" s="301"/>
      <c r="H71" s="301"/>
      <c r="I71" s="301"/>
      <c r="J71" s="301"/>
      <c r="K71" s="301"/>
      <c r="L71" s="301"/>
      <c r="M71" s="301"/>
      <c r="N71" s="301"/>
      <c r="O71" s="301"/>
      <c r="P71" s="301"/>
      <c r="Q71" s="301"/>
      <c r="R71" s="301"/>
      <c r="S71" s="301"/>
      <c r="T71" s="301"/>
    </row>
    <row r="72" spans="2:20" ht="14.25" customHeight="1" x14ac:dyDescent="0.25">
      <c r="B72" s="53"/>
      <c r="C72" s="53"/>
      <c r="D72" s="53"/>
      <c r="E72" s="53"/>
      <c r="F72" s="53"/>
      <c r="G72" s="53"/>
      <c r="H72" s="53"/>
      <c r="I72" s="53"/>
      <c r="J72" s="53"/>
      <c r="K72" s="53"/>
      <c r="L72" s="53"/>
      <c r="M72" s="53"/>
      <c r="N72" s="53"/>
      <c r="O72" s="53"/>
      <c r="P72" s="53"/>
      <c r="Q72" s="53"/>
      <c r="R72" s="53"/>
      <c r="S72" s="53"/>
      <c r="T72" s="53"/>
    </row>
    <row r="73" spans="2:20" ht="33" customHeight="1" x14ac:dyDescent="0.25">
      <c r="B73" s="299" t="s">
        <v>233</v>
      </c>
      <c r="C73" s="299"/>
      <c r="D73" s="299"/>
      <c r="E73" s="299"/>
      <c r="F73" s="299"/>
      <c r="G73" s="299"/>
      <c r="H73" s="299"/>
      <c r="I73" s="299"/>
      <c r="J73" s="299"/>
      <c r="K73" s="299"/>
      <c r="L73" s="299"/>
      <c r="M73" s="299"/>
      <c r="N73" s="299"/>
      <c r="O73" s="299"/>
      <c r="P73" s="299"/>
      <c r="Q73" s="299"/>
      <c r="R73" s="299"/>
      <c r="S73" s="299"/>
      <c r="T73" s="299"/>
    </row>
    <row r="74" spans="2:20" x14ac:dyDescent="0.25">
      <c r="B74" s="231"/>
      <c r="C74" s="231"/>
      <c r="D74" s="231"/>
      <c r="E74" s="231"/>
      <c r="F74" s="231"/>
      <c r="G74" s="231"/>
      <c r="H74" s="231"/>
      <c r="I74" s="231"/>
      <c r="J74" s="231"/>
      <c r="K74" s="231"/>
      <c r="L74" s="231"/>
      <c r="M74" s="231"/>
      <c r="N74" s="231"/>
      <c r="O74" s="231"/>
      <c r="P74" s="231"/>
      <c r="Q74" s="231"/>
      <c r="R74" s="231"/>
    </row>
    <row r="75" spans="2:20" x14ac:dyDescent="0.25">
      <c r="B75" s="72"/>
      <c r="C75" s="72">
        <f t="shared" ref="C75:T75" si="5">+C8</f>
        <v>2007</v>
      </c>
      <c r="D75" s="72">
        <f t="shared" si="5"/>
        <v>2008</v>
      </c>
      <c r="E75" s="72">
        <f t="shared" si="5"/>
        <v>2009</v>
      </c>
      <c r="F75" s="72">
        <f t="shared" si="5"/>
        <v>2010</v>
      </c>
      <c r="G75" s="72">
        <f t="shared" si="5"/>
        <v>2011</v>
      </c>
      <c r="H75" s="72">
        <f t="shared" si="5"/>
        <v>2012</v>
      </c>
      <c r="I75" s="72">
        <f t="shared" si="5"/>
        <v>2013</v>
      </c>
      <c r="J75" s="72">
        <f t="shared" si="5"/>
        <v>2014</v>
      </c>
      <c r="K75" s="72">
        <f t="shared" si="5"/>
        <v>2015</v>
      </c>
      <c r="L75" s="72">
        <f t="shared" si="5"/>
        <v>2016</v>
      </c>
      <c r="M75" s="72">
        <f t="shared" si="5"/>
        <v>2017</v>
      </c>
      <c r="N75" s="72">
        <f t="shared" si="5"/>
        <v>2018</v>
      </c>
      <c r="O75" s="72">
        <f t="shared" si="5"/>
        <v>2019</v>
      </c>
      <c r="P75" s="72">
        <f t="shared" si="5"/>
        <v>2020</v>
      </c>
      <c r="Q75" s="72">
        <f t="shared" si="5"/>
        <v>2021</v>
      </c>
      <c r="R75" s="72">
        <f t="shared" si="5"/>
        <v>2022</v>
      </c>
      <c r="S75" s="72">
        <f t="shared" si="5"/>
        <v>2023</v>
      </c>
      <c r="T75" s="72">
        <f t="shared" si="5"/>
        <v>2024</v>
      </c>
    </row>
    <row r="76" spans="2:20" x14ac:dyDescent="0.25">
      <c r="B76" s="232" t="str">
        <f>+B9</f>
        <v>Productos característicos</v>
      </c>
      <c r="C76" s="233">
        <f t="shared" ref="C76:T76" si="6">+C9</f>
        <v>3266340</v>
      </c>
      <c r="D76" s="233">
        <f t="shared" si="6"/>
        <v>3881895</v>
      </c>
      <c r="E76" s="233">
        <f t="shared" si="6"/>
        <v>4218305</v>
      </c>
      <c r="F76" s="233">
        <f t="shared" si="6"/>
        <v>4670067</v>
      </c>
      <c r="G76" s="233">
        <f t="shared" si="6"/>
        <v>5323926</v>
      </c>
      <c r="H76" s="233">
        <f t="shared" si="6"/>
        <v>5702313</v>
      </c>
      <c r="I76" s="233">
        <f t="shared" si="6"/>
        <v>6421151</v>
      </c>
      <c r="J76" s="233">
        <f t="shared" si="6"/>
        <v>6490146</v>
      </c>
      <c r="K76" s="233">
        <f t="shared" si="6"/>
        <v>6532376</v>
      </c>
      <c r="L76" s="233">
        <f t="shared" si="6"/>
        <v>6571712</v>
      </c>
      <c r="M76" s="233">
        <f t="shared" si="6"/>
        <v>7079242</v>
      </c>
      <c r="N76" s="233">
        <f t="shared" si="6"/>
        <v>7268832</v>
      </c>
      <c r="O76" s="233">
        <f t="shared" si="6"/>
        <v>7486204</v>
      </c>
      <c r="P76" s="233">
        <f t="shared" si="6"/>
        <v>6545068</v>
      </c>
      <c r="Q76" s="233">
        <f t="shared" si="6"/>
        <v>6608621</v>
      </c>
      <c r="R76" s="233">
        <f t="shared" si="6"/>
        <v>6951180</v>
      </c>
      <c r="S76" s="233">
        <f t="shared" si="6"/>
        <v>7459226</v>
      </c>
      <c r="T76" s="233">
        <f t="shared" si="6"/>
        <v>7498663</v>
      </c>
    </row>
    <row r="77" spans="2:20" x14ac:dyDescent="0.25">
      <c r="B77" s="232" t="str">
        <f t="shared" ref="B77:T77" si="7">+B22</f>
        <v>Productos conexos</v>
      </c>
      <c r="C77" s="233">
        <f t="shared" si="7"/>
        <v>529887</v>
      </c>
      <c r="D77" s="233">
        <f t="shared" si="7"/>
        <v>600485</v>
      </c>
      <c r="E77" s="233">
        <f t="shared" si="7"/>
        <v>671284</v>
      </c>
      <c r="F77" s="233">
        <f t="shared" si="7"/>
        <v>701484</v>
      </c>
      <c r="G77" s="233">
        <f t="shared" si="7"/>
        <v>744641</v>
      </c>
      <c r="H77" s="233">
        <f t="shared" si="7"/>
        <v>795343</v>
      </c>
      <c r="I77" s="233">
        <f t="shared" si="7"/>
        <v>851852</v>
      </c>
      <c r="J77" s="233">
        <f t="shared" si="7"/>
        <v>936820</v>
      </c>
      <c r="K77" s="233">
        <f t="shared" si="7"/>
        <v>944930</v>
      </c>
      <c r="L77" s="233">
        <f t="shared" si="7"/>
        <v>920834</v>
      </c>
      <c r="M77" s="233">
        <f t="shared" si="7"/>
        <v>926073</v>
      </c>
      <c r="N77" s="233">
        <f t="shared" si="7"/>
        <v>938223</v>
      </c>
      <c r="O77" s="233">
        <f t="shared" si="7"/>
        <v>939863</v>
      </c>
      <c r="P77" s="233">
        <f t="shared" si="7"/>
        <v>634018</v>
      </c>
      <c r="Q77" s="233">
        <f t="shared" si="7"/>
        <v>739034</v>
      </c>
      <c r="R77" s="233">
        <f t="shared" si="7"/>
        <v>830088</v>
      </c>
      <c r="S77" s="233">
        <f t="shared" si="7"/>
        <v>851202</v>
      </c>
      <c r="T77" s="233">
        <f t="shared" si="7"/>
        <v>869678</v>
      </c>
    </row>
    <row r="78" spans="2:20" x14ac:dyDescent="0.25">
      <c r="B78" s="232"/>
      <c r="C78" s="233">
        <f>+C76+C77</f>
        <v>3796227</v>
      </c>
      <c r="D78" s="233">
        <f t="shared" ref="D78:T78" si="8">+D76+D77</f>
        <v>4482380</v>
      </c>
      <c r="E78" s="233">
        <f t="shared" si="8"/>
        <v>4889589</v>
      </c>
      <c r="F78" s="233">
        <f t="shared" si="8"/>
        <v>5371551</v>
      </c>
      <c r="G78" s="233">
        <f t="shared" si="8"/>
        <v>6068567</v>
      </c>
      <c r="H78" s="233">
        <f t="shared" si="8"/>
        <v>6497656</v>
      </c>
      <c r="I78" s="233">
        <f t="shared" si="8"/>
        <v>7273003</v>
      </c>
      <c r="J78" s="233">
        <f t="shared" si="8"/>
        <v>7426966</v>
      </c>
      <c r="K78" s="233">
        <f t="shared" si="8"/>
        <v>7477306</v>
      </c>
      <c r="L78" s="233">
        <f t="shared" si="8"/>
        <v>7492546</v>
      </c>
      <c r="M78" s="233">
        <f t="shared" si="8"/>
        <v>8005315</v>
      </c>
      <c r="N78" s="233">
        <f t="shared" si="8"/>
        <v>8207055</v>
      </c>
      <c r="O78" s="233">
        <f t="shared" si="8"/>
        <v>8426067</v>
      </c>
      <c r="P78" s="233">
        <f t="shared" si="8"/>
        <v>7179086</v>
      </c>
      <c r="Q78" s="233">
        <f t="shared" si="8"/>
        <v>7347655</v>
      </c>
      <c r="R78" s="233">
        <f t="shared" si="8"/>
        <v>7781268</v>
      </c>
      <c r="S78" s="233">
        <f t="shared" si="8"/>
        <v>8310428</v>
      </c>
      <c r="T78" s="233">
        <f t="shared" si="8"/>
        <v>8368341</v>
      </c>
    </row>
    <row r="79" spans="2:20" x14ac:dyDescent="0.25">
      <c r="B79" s="234"/>
      <c r="C79" s="112">
        <f t="shared" ref="C79:Q79" si="9">+C78-C29</f>
        <v>0</v>
      </c>
      <c r="D79" s="112">
        <f t="shared" si="9"/>
        <v>0</v>
      </c>
      <c r="E79" s="112">
        <f t="shared" si="9"/>
        <v>0</v>
      </c>
      <c r="F79" s="112">
        <f t="shared" si="9"/>
        <v>0</v>
      </c>
      <c r="G79" s="112">
        <f t="shared" si="9"/>
        <v>0</v>
      </c>
      <c r="H79" s="112">
        <f t="shared" si="9"/>
        <v>0</v>
      </c>
      <c r="I79" s="112">
        <f t="shared" si="9"/>
        <v>0</v>
      </c>
      <c r="J79" s="112">
        <f t="shared" si="9"/>
        <v>0</v>
      </c>
      <c r="K79" s="112">
        <f t="shared" si="9"/>
        <v>0</v>
      </c>
      <c r="L79" s="112">
        <f t="shared" si="9"/>
        <v>0</v>
      </c>
      <c r="M79" s="112">
        <f t="shared" si="9"/>
        <v>0</v>
      </c>
      <c r="N79" s="112">
        <f t="shared" si="9"/>
        <v>0</v>
      </c>
      <c r="O79" s="112">
        <f t="shared" si="9"/>
        <v>0</v>
      </c>
      <c r="P79" s="112">
        <f t="shared" si="9"/>
        <v>0</v>
      </c>
      <c r="Q79" s="112">
        <f t="shared" si="9"/>
        <v>0</v>
      </c>
      <c r="R79" s="112"/>
      <c r="S79" s="112">
        <f>+S78-S29</f>
        <v>0</v>
      </c>
      <c r="T79" s="112">
        <f>+T78-T29</f>
        <v>0</v>
      </c>
    </row>
    <row r="80" spans="2:20" x14ac:dyDescent="0.25">
      <c r="B80" s="234"/>
      <c r="C80" s="112"/>
      <c r="D80" s="235"/>
      <c r="E80" s="231"/>
      <c r="F80" s="231"/>
      <c r="G80" s="231"/>
      <c r="H80" s="231"/>
      <c r="I80" s="231"/>
      <c r="J80" s="231"/>
      <c r="K80" s="231"/>
      <c r="L80" s="231"/>
      <c r="M80" s="231"/>
      <c r="N80" s="231"/>
      <c r="O80" s="231"/>
      <c r="P80" s="231"/>
      <c r="Q80" s="231"/>
      <c r="R80" s="231"/>
    </row>
    <row r="81" spans="2:18" x14ac:dyDescent="0.25">
      <c r="B81" s="234"/>
      <c r="C81" s="112"/>
      <c r="D81" s="235"/>
      <c r="E81" s="231"/>
      <c r="F81" s="231"/>
      <c r="G81" s="231"/>
      <c r="H81" s="231"/>
      <c r="I81" s="231"/>
      <c r="J81" s="231"/>
      <c r="K81" s="231"/>
      <c r="L81" s="231"/>
      <c r="M81" s="231"/>
      <c r="N81" s="231"/>
      <c r="O81" s="231"/>
      <c r="P81" s="231"/>
      <c r="Q81" s="231"/>
      <c r="R81" s="231"/>
    </row>
    <row r="82" spans="2:18" x14ac:dyDescent="0.25">
      <c r="B82" s="234"/>
      <c r="C82" s="112"/>
      <c r="D82" s="235"/>
      <c r="E82" s="231"/>
      <c r="F82" s="231"/>
      <c r="G82" s="231"/>
      <c r="H82" s="231"/>
      <c r="I82" s="231"/>
      <c r="J82" s="231"/>
      <c r="K82" s="231"/>
      <c r="L82" s="231"/>
      <c r="M82" s="231"/>
      <c r="N82" s="231"/>
      <c r="O82" s="231"/>
      <c r="P82" s="231"/>
      <c r="Q82" s="231"/>
      <c r="R82" s="231"/>
    </row>
    <row r="83" spans="2:18" x14ac:dyDescent="0.25">
      <c r="B83" s="234"/>
      <c r="C83" s="112"/>
      <c r="D83" s="235"/>
      <c r="E83" s="231"/>
      <c r="F83" s="231"/>
      <c r="G83" s="231"/>
      <c r="H83" s="231"/>
      <c r="I83" s="231"/>
      <c r="J83" s="231"/>
      <c r="K83" s="231"/>
      <c r="L83" s="231"/>
      <c r="M83" s="231"/>
      <c r="N83" s="231"/>
      <c r="O83" s="231"/>
      <c r="P83" s="231"/>
      <c r="Q83" s="231"/>
      <c r="R83" s="231"/>
    </row>
    <row r="84" spans="2:18" x14ac:dyDescent="0.25">
      <c r="B84" s="234"/>
      <c r="C84" s="112"/>
      <c r="D84" s="235"/>
      <c r="E84" s="231"/>
      <c r="F84" s="231"/>
      <c r="G84" s="231"/>
      <c r="H84" s="231"/>
      <c r="I84" s="231"/>
      <c r="J84" s="231"/>
      <c r="K84" s="231"/>
      <c r="L84" s="231"/>
      <c r="M84" s="231"/>
      <c r="N84" s="231"/>
      <c r="O84" s="231"/>
      <c r="P84" s="231"/>
      <c r="Q84" s="231"/>
      <c r="R84" s="231"/>
    </row>
    <row r="85" spans="2:18" x14ac:dyDescent="0.25">
      <c r="B85" s="234"/>
      <c r="C85" s="112"/>
      <c r="D85" s="235"/>
      <c r="E85" s="231"/>
      <c r="F85" s="231"/>
      <c r="G85" s="231"/>
      <c r="H85" s="231"/>
      <c r="I85" s="231"/>
      <c r="J85" s="231"/>
      <c r="K85" s="231"/>
      <c r="L85" s="231"/>
      <c r="M85" s="231"/>
      <c r="N85" s="231"/>
      <c r="O85" s="231"/>
      <c r="P85" s="231"/>
      <c r="Q85" s="231"/>
      <c r="R85" s="231"/>
    </row>
    <row r="86" spans="2:18" x14ac:dyDescent="0.25">
      <c r="B86" s="231"/>
      <c r="C86" s="231"/>
      <c r="D86" s="235"/>
      <c r="E86" s="231"/>
      <c r="F86" s="231"/>
      <c r="G86" s="231"/>
      <c r="H86" s="231"/>
      <c r="I86" s="231"/>
      <c r="J86" s="231"/>
      <c r="K86" s="231"/>
      <c r="L86" s="231"/>
      <c r="M86" s="231"/>
      <c r="N86" s="231"/>
      <c r="O86" s="231"/>
      <c r="P86" s="231"/>
      <c r="Q86" s="231"/>
      <c r="R86" s="231"/>
    </row>
    <row r="87" spans="2:18" x14ac:dyDescent="0.25">
      <c r="B87" s="231"/>
      <c r="C87" s="231"/>
      <c r="D87" s="235"/>
      <c r="E87" s="231"/>
      <c r="F87" s="231"/>
      <c r="G87" s="231"/>
      <c r="H87" s="231"/>
      <c r="I87" s="231"/>
      <c r="J87" s="231"/>
      <c r="K87" s="231"/>
      <c r="L87" s="231"/>
      <c r="M87" s="231"/>
      <c r="N87" s="231"/>
      <c r="O87" s="231"/>
      <c r="P87" s="231"/>
      <c r="Q87" s="231"/>
      <c r="R87" s="231"/>
    </row>
    <row r="88" spans="2:18" x14ac:dyDescent="0.25">
      <c r="B88" s="231"/>
      <c r="C88" s="231"/>
      <c r="D88" s="231"/>
      <c r="E88" s="231"/>
      <c r="F88" s="231"/>
      <c r="G88" s="231"/>
      <c r="H88" s="231"/>
      <c r="I88" s="231"/>
      <c r="J88" s="231"/>
      <c r="K88" s="231"/>
      <c r="L88" s="231"/>
      <c r="M88" s="231"/>
      <c r="N88" s="231"/>
      <c r="O88" s="231"/>
      <c r="P88" s="231"/>
      <c r="Q88" s="231"/>
      <c r="R88" s="231"/>
    </row>
    <row r="89" spans="2:18" x14ac:dyDescent="0.25">
      <c r="B89" s="231"/>
      <c r="C89" s="231"/>
      <c r="D89" s="231"/>
      <c r="E89" s="231"/>
      <c r="F89" s="231"/>
      <c r="G89" s="231"/>
      <c r="H89" s="231"/>
      <c r="I89" s="231"/>
      <c r="J89" s="231"/>
      <c r="K89" s="231"/>
      <c r="L89" s="231"/>
      <c r="M89" s="231"/>
      <c r="N89" s="231"/>
      <c r="O89" s="231"/>
      <c r="P89" s="231"/>
      <c r="Q89" s="231"/>
      <c r="R89" s="231"/>
    </row>
    <row r="90" spans="2:18" x14ac:dyDescent="0.25">
      <c r="B90" s="231"/>
      <c r="C90" s="231"/>
      <c r="D90" s="231"/>
      <c r="E90" s="231"/>
      <c r="F90" s="231"/>
      <c r="G90" s="231"/>
      <c r="H90" s="231"/>
      <c r="I90" s="231"/>
      <c r="J90" s="231"/>
      <c r="K90" s="231"/>
      <c r="L90" s="231"/>
      <c r="M90" s="231"/>
      <c r="N90" s="231"/>
      <c r="O90" s="231"/>
      <c r="P90" s="231"/>
      <c r="Q90" s="231"/>
      <c r="R90" s="231"/>
    </row>
    <row r="91" spans="2:18" x14ac:dyDescent="0.25">
      <c r="B91" s="231"/>
      <c r="C91" s="231"/>
      <c r="D91" s="231"/>
      <c r="E91" s="231"/>
      <c r="F91" s="231"/>
      <c r="G91" s="231"/>
      <c r="H91" s="231"/>
      <c r="I91" s="231"/>
      <c r="J91" s="231"/>
      <c r="K91" s="231"/>
      <c r="L91" s="231"/>
      <c r="M91" s="231"/>
      <c r="N91" s="231"/>
      <c r="O91" s="231"/>
      <c r="P91" s="231"/>
      <c r="Q91" s="231"/>
      <c r="R91" s="231"/>
    </row>
    <row r="92" spans="2:18" x14ac:dyDescent="0.25">
      <c r="B92" s="231"/>
      <c r="C92" s="231"/>
      <c r="D92" s="231"/>
      <c r="E92" s="231"/>
      <c r="F92" s="231"/>
      <c r="G92" s="231"/>
      <c r="H92" s="231"/>
      <c r="I92" s="231"/>
      <c r="J92" s="231"/>
      <c r="K92" s="231"/>
      <c r="L92" s="231"/>
      <c r="M92" s="231"/>
      <c r="N92" s="231"/>
      <c r="O92" s="231"/>
      <c r="P92" s="231"/>
      <c r="Q92" s="231"/>
      <c r="R92" s="231"/>
    </row>
    <row r="93" spans="2:18" x14ac:dyDescent="0.25">
      <c r="B93" s="231"/>
      <c r="C93" s="231"/>
      <c r="D93" s="231"/>
      <c r="E93" s="231"/>
      <c r="F93" s="231"/>
      <c r="G93" s="231"/>
      <c r="H93" s="231"/>
      <c r="I93" s="231"/>
      <c r="J93" s="231"/>
      <c r="K93" s="231"/>
      <c r="L93" s="231"/>
      <c r="M93" s="231"/>
      <c r="N93" s="231"/>
      <c r="O93" s="231"/>
      <c r="P93" s="231"/>
      <c r="Q93" s="231"/>
      <c r="R93" s="231"/>
    </row>
    <row r="94" spans="2:18" x14ac:dyDescent="0.25">
      <c r="B94" s="231"/>
      <c r="C94" s="231"/>
      <c r="D94" s="231"/>
      <c r="E94" s="231"/>
      <c r="F94" s="231"/>
      <c r="G94" s="231"/>
      <c r="H94" s="231"/>
      <c r="I94" s="231"/>
      <c r="J94" s="231"/>
      <c r="K94" s="231"/>
      <c r="L94" s="231"/>
      <c r="M94" s="231"/>
      <c r="N94" s="231"/>
      <c r="O94" s="231"/>
      <c r="P94" s="231"/>
      <c r="Q94" s="231"/>
      <c r="R94" s="231"/>
    </row>
    <row r="95" spans="2:18" x14ac:dyDescent="0.25">
      <c r="B95" s="231"/>
      <c r="C95" s="231"/>
      <c r="D95" s="231"/>
      <c r="E95" s="231"/>
      <c r="F95" s="231"/>
      <c r="G95" s="231"/>
      <c r="H95" s="231"/>
      <c r="I95" s="231"/>
      <c r="J95" s="231"/>
      <c r="K95" s="231"/>
      <c r="L95" s="231"/>
      <c r="M95" s="231"/>
      <c r="N95" s="231"/>
      <c r="O95" s="231"/>
      <c r="P95" s="231"/>
      <c r="Q95" s="231"/>
      <c r="R95" s="231"/>
    </row>
    <row r="96" spans="2:18" x14ac:dyDescent="0.25">
      <c r="B96" s="231"/>
      <c r="C96" s="231"/>
      <c r="D96" s="231"/>
      <c r="E96" s="231"/>
      <c r="F96" s="231"/>
      <c r="G96" s="231"/>
      <c r="H96" s="231"/>
      <c r="I96" s="231"/>
      <c r="J96" s="231"/>
      <c r="K96" s="231"/>
      <c r="L96" s="231"/>
      <c r="M96" s="231"/>
      <c r="N96" s="231"/>
      <c r="O96" s="231"/>
      <c r="P96" s="231"/>
      <c r="Q96" s="231"/>
      <c r="R96" s="231"/>
    </row>
    <row r="97" spans="2:18" x14ac:dyDescent="0.25">
      <c r="B97" s="231"/>
      <c r="C97" s="231"/>
      <c r="D97" s="231"/>
      <c r="E97" s="231"/>
      <c r="F97" s="231"/>
      <c r="G97" s="231"/>
      <c r="H97" s="231"/>
      <c r="I97" s="231"/>
      <c r="J97" s="231"/>
      <c r="K97" s="231"/>
      <c r="L97" s="231"/>
      <c r="M97" s="231"/>
      <c r="N97" s="231"/>
      <c r="O97" s="231"/>
      <c r="P97" s="231"/>
      <c r="Q97" s="231"/>
      <c r="R97" s="231"/>
    </row>
    <row r="98" spans="2:18" x14ac:dyDescent="0.25">
      <c r="B98" s="231"/>
      <c r="C98" s="231"/>
      <c r="D98" s="231"/>
      <c r="E98" s="231"/>
      <c r="F98" s="231"/>
      <c r="G98" s="231"/>
      <c r="H98" s="231"/>
      <c r="I98" s="231"/>
      <c r="J98" s="231"/>
      <c r="K98" s="231"/>
      <c r="L98" s="231"/>
      <c r="M98" s="231"/>
      <c r="N98" s="231"/>
      <c r="O98" s="231"/>
      <c r="P98" s="231"/>
      <c r="Q98" s="231"/>
      <c r="R98" s="231"/>
    </row>
    <row r="99" spans="2:18" x14ac:dyDescent="0.25">
      <c r="B99" s="231"/>
      <c r="C99" s="231"/>
      <c r="D99" s="231"/>
      <c r="E99" s="231"/>
      <c r="F99" s="231"/>
      <c r="G99" s="231"/>
      <c r="H99" s="231"/>
      <c r="I99" s="231"/>
      <c r="J99" s="231"/>
      <c r="K99" s="231"/>
      <c r="L99" s="231"/>
      <c r="M99" s="231"/>
      <c r="N99" s="231"/>
      <c r="O99" s="231"/>
      <c r="P99" s="231"/>
      <c r="Q99" s="231"/>
      <c r="R99" s="231"/>
    </row>
    <row r="100" spans="2:18" x14ac:dyDescent="0.25">
      <c r="B100" s="231"/>
      <c r="C100" s="231"/>
      <c r="D100" s="231"/>
      <c r="E100" s="231"/>
      <c r="F100" s="231"/>
      <c r="G100" s="231"/>
      <c r="H100" s="231"/>
      <c r="I100" s="231"/>
      <c r="J100" s="231"/>
      <c r="K100" s="231"/>
      <c r="L100" s="231"/>
      <c r="M100" s="231"/>
      <c r="N100" s="231"/>
      <c r="O100" s="231"/>
      <c r="P100" s="231"/>
      <c r="Q100" s="231"/>
      <c r="R100" s="231"/>
    </row>
    <row r="101" spans="2:18" x14ac:dyDescent="0.25">
      <c r="B101" s="231"/>
      <c r="C101" s="231"/>
      <c r="D101" s="231"/>
      <c r="E101" s="231"/>
      <c r="F101" s="231"/>
      <c r="G101" s="231"/>
      <c r="H101" s="231"/>
      <c r="I101" s="231"/>
      <c r="J101" s="231"/>
      <c r="K101" s="231"/>
      <c r="L101" s="231"/>
      <c r="M101" s="231"/>
      <c r="N101" s="231"/>
      <c r="O101" s="231"/>
      <c r="P101" s="231"/>
      <c r="Q101" s="231"/>
      <c r="R101" s="231"/>
    </row>
    <row r="102" spans="2:18" x14ac:dyDescent="0.25">
      <c r="B102" s="231"/>
      <c r="C102" s="231"/>
      <c r="D102" s="231"/>
      <c r="E102" s="231"/>
      <c r="F102" s="231"/>
      <c r="G102" s="231"/>
      <c r="H102" s="231"/>
      <c r="I102" s="231"/>
      <c r="J102" s="231"/>
      <c r="K102" s="231"/>
      <c r="L102" s="231"/>
      <c r="M102" s="231"/>
      <c r="N102" s="231"/>
      <c r="O102" s="231"/>
      <c r="P102" s="231"/>
      <c r="Q102" s="231"/>
      <c r="R102" s="231"/>
    </row>
    <row r="103" spans="2:18" ht="16.5" customHeight="1" x14ac:dyDescent="0.3">
      <c r="B103" s="54" t="s">
        <v>263</v>
      </c>
    </row>
    <row r="104" spans="2:18" ht="15.75" customHeight="1" x14ac:dyDescent="0.3">
      <c r="B104" s="34"/>
    </row>
  </sheetData>
  <sheetProtection selectLockedCells="1" selectUnlockedCells="1"/>
  <mergeCells count="6">
    <mergeCell ref="B4:T4"/>
    <mergeCell ref="B7:T7"/>
    <mergeCell ref="B33:T33"/>
    <mergeCell ref="B73:T73"/>
    <mergeCell ref="B71:T71"/>
    <mergeCell ref="B5:T5"/>
  </mergeCells>
  <conditionalFormatting sqref="C49:G70">
    <cfRule type="cellIs" dxfId="9" priority="1" operator="notEqual">
      <formula>0</formula>
    </cfRule>
  </conditionalFormatting>
  <conditionalFormatting sqref="C79:T79">
    <cfRule type="cellIs" dxfId="8" priority="2" operator="notEqual">
      <formula>0</formula>
    </cfRule>
  </conditionalFormatting>
  <conditionalFormatting sqref="D87">
    <cfRule type="cellIs" dxfId="7" priority="3" operator="notEqual">
      <formula>0</formula>
    </cfRule>
  </conditionalFormatting>
  <conditionalFormatting sqref="D49:G70">
    <cfRule type="cellIs" dxfId="6" priority="4" operator="notEqual">
      <formula>0</formula>
    </cfRule>
  </conditionalFormatting>
  <hyperlinks>
    <hyperlink ref="B2" location="Indice!A1" display="Índice"/>
    <hyperlink ref="B71" location="'6.1_NIVELES EDUCATIVOS'!A1" display="Ver anexo 6.1"/>
    <hyperlink ref="B71:O71" location="'4.1_NIVELES EDUCATIVOS'!_Toc27581055" display="Correspondencia de niveles educativos de las Cuentas Satélite de Educación y Sistema Nacional Educativo (Ver anexo 6.1)"/>
    <hyperlink ref="S2" location="'2.1.6_G PRIV PIB'!A1" display="Anterior"/>
    <hyperlink ref="T2" location="'2.1.8_GCFT GOB SEG PRODUCT'!A1" display="Siguiente"/>
  </hyperlinks>
  <pageMargins left="0.25" right="0.25" top="0.75" bottom="0.75" header="0.3" footer="0.3"/>
  <pageSetup paperSize="9" scale="85" orientation="portrait" horizontalDpi="4294967293" verticalDpi="30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135"/>
  <sheetViews>
    <sheetView showGridLines="0" showZeros="0" zoomScale="60" zoomScaleNormal="60" zoomScaleSheetLayoutView="100" workbookViewId="0">
      <pane ySplit="2" topLeftCell="A3" activePane="bottomLeft" state="frozen"/>
      <selection activeCell="B51" sqref="B51:T51"/>
      <selection pane="bottomLeft"/>
    </sheetView>
  </sheetViews>
  <sheetFormatPr baseColWidth="10" defaultRowHeight="13.5" x14ac:dyDescent="0.25"/>
  <cols>
    <col min="1" max="1" width="2.7109375" customWidth="1"/>
    <col min="2" max="2" width="50.7109375" customWidth="1"/>
    <col min="3" max="20" width="14.28515625" customWidth="1"/>
    <col min="21" max="21" width="2.7109375" customWidth="1"/>
    <col min="22" max="251" width="11.42578125" customWidth="1"/>
    <col min="252" max="252" width="2.7109375" customWidth="1"/>
    <col min="253" max="253" width="5.5703125" customWidth="1"/>
    <col min="254" max="254" width="14.5703125" customWidth="1"/>
    <col min="255" max="255" width="11.85546875" customWidth="1"/>
    <col min="256" max="258" width="15.7109375" customWidth="1"/>
  </cols>
  <sheetData>
    <row r="1" spans="2:20" ht="85.15" customHeight="1" x14ac:dyDescent="0.25"/>
    <row r="2" spans="2:20" ht="17.25" customHeight="1" x14ac:dyDescent="0.25">
      <c r="B2" s="14" t="s">
        <v>0</v>
      </c>
      <c r="C2" s="15"/>
      <c r="D2" s="15"/>
      <c r="E2" s="15"/>
      <c r="F2" s="15"/>
      <c r="G2" s="15"/>
      <c r="H2" s="15"/>
      <c r="I2" s="15"/>
      <c r="J2" s="15"/>
      <c r="K2" s="15"/>
      <c r="L2" s="15"/>
      <c r="M2" s="15"/>
      <c r="S2" s="16" t="s">
        <v>138</v>
      </c>
      <c r="T2" s="16" t="s">
        <v>137</v>
      </c>
    </row>
    <row r="3" spans="2:20" ht="18" customHeight="1" x14ac:dyDescent="0.25">
      <c r="B3" s="17"/>
      <c r="C3" s="18"/>
      <c r="D3" s="18"/>
      <c r="E3" s="18"/>
      <c r="F3" s="18"/>
      <c r="G3" s="18"/>
      <c r="H3" s="18"/>
      <c r="I3" s="18"/>
      <c r="J3" s="18"/>
      <c r="K3" s="18"/>
      <c r="L3" s="18"/>
      <c r="M3" s="18"/>
      <c r="S3" s="20"/>
      <c r="T3" s="20"/>
    </row>
    <row r="4" spans="2:20" ht="18" customHeight="1" x14ac:dyDescent="0.25">
      <c r="B4" s="306" t="s">
        <v>67</v>
      </c>
      <c r="C4" s="306"/>
      <c r="D4" s="306"/>
      <c r="E4" s="306"/>
      <c r="F4" s="306"/>
      <c r="G4" s="306"/>
      <c r="H4" s="306"/>
      <c r="I4" s="306"/>
      <c r="J4" s="306"/>
      <c r="K4" s="306"/>
      <c r="L4" s="306"/>
      <c r="M4" s="306"/>
      <c r="N4" s="306"/>
      <c r="O4" s="306"/>
      <c r="P4" s="306"/>
      <c r="Q4" s="306"/>
      <c r="R4" s="306"/>
      <c r="S4" s="306"/>
      <c r="T4" s="306"/>
    </row>
    <row r="5" spans="2:20" ht="34.9" customHeight="1" x14ac:dyDescent="0.25">
      <c r="B5" s="299" t="s">
        <v>234</v>
      </c>
      <c r="C5" s="299"/>
      <c r="D5" s="299"/>
      <c r="E5" s="299"/>
      <c r="F5" s="299"/>
      <c r="G5" s="299"/>
      <c r="H5" s="299"/>
      <c r="I5" s="299"/>
      <c r="J5" s="299"/>
      <c r="K5" s="299"/>
      <c r="L5" s="299"/>
      <c r="M5" s="299"/>
      <c r="N5" s="299"/>
      <c r="O5" s="299"/>
      <c r="P5" s="299"/>
      <c r="Q5" s="299"/>
      <c r="R5" s="299"/>
      <c r="S5" s="299"/>
      <c r="T5" s="299"/>
    </row>
    <row r="6" spans="2:20" ht="18" customHeight="1" x14ac:dyDescent="0.25">
      <c r="C6" s="21"/>
      <c r="D6" s="21"/>
      <c r="E6" s="21"/>
      <c r="F6" s="21"/>
      <c r="G6" s="21"/>
      <c r="H6" s="21"/>
      <c r="I6" s="21"/>
      <c r="J6" s="21"/>
      <c r="K6" s="21"/>
      <c r="L6" s="21"/>
      <c r="M6" s="21"/>
      <c r="N6" s="21"/>
      <c r="O6" s="21"/>
      <c r="P6" s="21"/>
      <c r="Q6" s="20"/>
      <c r="R6" s="20"/>
    </row>
    <row r="7" spans="2:20" ht="33" customHeight="1" x14ac:dyDescent="0.25">
      <c r="B7" s="300" t="s">
        <v>58</v>
      </c>
      <c r="C7" s="300"/>
      <c r="D7" s="300"/>
      <c r="E7" s="300"/>
      <c r="F7" s="300"/>
      <c r="G7" s="300"/>
      <c r="H7" s="300"/>
      <c r="I7" s="300"/>
      <c r="J7" s="300"/>
      <c r="K7" s="300"/>
      <c r="L7" s="300"/>
      <c r="M7" s="300"/>
      <c r="N7" s="300"/>
      <c r="O7" s="300"/>
      <c r="P7" s="300"/>
      <c r="Q7" s="300"/>
      <c r="R7" s="300"/>
      <c r="S7" s="300"/>
      <c r="T7" s="300"/>
    </row>
    <row r="8" spans="2:20" ht="33" customHeight="1" x14ac:dyDescent="0.25">
      <c r="B8" s="22" t="s">
        <v>1</v>
      </c>
      <c r="C8" s="236">
        <v>2007</v>
      </c>
      <c r="D8" s="55">
        <v>2008</v>
      </c>
      <c r="E8" s="55">
        <v>2009</v>
      </c>
      <c r="F8" s="55">
        <v>2010</v>
      </c>
      <c r="G8" s="55">
        <v>2011</v>
      </c>
      <c r="H8" s="55">
        <v>2012</v>
      </c>
      <c r="I8" s="55">
        <v>2013</v>
      </c>
      <c r="J8" s="55">
        <v>2014</v>
      </c>
      <c r="K8" s="55">
        <v>2015</v>
      </c>
      <c r="L8" s="55">
        <v>2016</v>
      </c>
      <c r="M8" s="55">
        <v>2017</v>
      </c>
      <c r="N8" s="55">
        <v>2018</v>
      </c>
      <c r="O8" s="55">
        <v>2019</v>
      </c>
      <c r="P8" s="55">
        <v>2020</v>
      </c>
      <c r="Q8" s="24">
        <v>2021</v>
      </c>
      <c r="R8" s="24">
        <v>2022</v>
      </c>
      <c r="S8" s="24">
        <v>2023</v>
      </c>
      <c r="T8" s="24">
        <v>2024</v>
      </c>
    </row>
    <row r="9" spans="2:20" ht="33" customHeight="1" x14ac:dyDescent="0.25">
      <c r="B9" s="213" t="s">
        <v>324</v>
      </c>
      <c r="C9" s="109">
        <v>173492</v>
      </c>
      <c r="D9" s="109">
        <v>217727</v>
      </c>
      <c r="E9" s="109">
        <v>245438</v>
      </c>
      <c r="F9" s="109">
        <v>276448</v>
      </c>
      <c r="G9" s="109">
        <v>348422</v>
      </c>
      <c r="H9" s="109">
        <v>354257</v>
      </c>
      <c r="I9" s="109">
        <v>435110</v>
      </c>
      <c r="J9" s="109">
        <v>408989</v>
      </c>
      <c r="K9" s="109">
        <v>399964</v>
      </c>
      <c r="L9" s="109">
        <v>375723</v>
      </c>
      <c r="M9" s="109">
        <v>311636</v>
      </c>
      <c r="N9" s="109">
        <v>306177</v>
      </c>
      <c r="O9" s="109">
        <v>300185</v>
      </c>
      <c r="P9" s="109">
        <v>229673</v>
      </c>
      <c r="Q9" s="109">
        <v>242583</v>
      </c>
      <c r="R9" s="109">
        <v>225902</v>
      </c>
      <c r="S9" s="109">
        <v>223947</v>
      </c>
      <c r="T9" s="109">
        <v>229510</v>
      </c>
    </row>
    <row r="10" spans="2:20" ht="33" customHeight="1" x14ac:dyDescent="0.25">
      <c r="B10" s="213" t="s">
        <v>325</v>
      </c>
      <c r="C10" s="109">
        <v>121425</v>
      </c>
      <c r="D10" s="109">
        <v>128797</v>
      </c>
      <c r="E10" s="109">
        <v>137164</v>
      </c>
      <c r="F10" s="109">
        <v>146217</v>
      </c>
      <c r="G10" s="109">
        <v>151130</v>
      </c>
      <c r="H10" s="109">
        <v>145471</v>
      </c>
      <c r="I10" s="109">
        <v>162370</v>
      </c>
      <c r="J10" s="109">
        <v>170386</v>
      </c>
      <c r="K10" s="109">
        <v>173698</v>
      </c>
      <c r="L10" s="109">
        <v>207839</v>
      </c>
      <c r="M10" s="109">
        <v>193967</v>
      </c>
      <c r="N10" s="109">
        <v>166975</v>
      </c>
      <c r="O10" s="109">
        <v>187107</v>
      </c>
      <c r="P10" s="109">
        <v>127298</v>
      </c>
      <c r="Q10" s="109">
        <v>115713</v>
      </c>
      <c r="R10" s="109">
        <v>135442</v>
      </c>
      <c r="S10" s="109">
        <v>147923</v>
      </c>
      <c r="T10" s="109">
        <v>157258</v>
      </c>
    </row>
    <row r="11" spans="2:20" ht="33" customHeight="1" x14ac:dyDescent="0.25">
      <c r="B11" s="213" t="s">
        <v>326</v>
      </c>
      <c r="C11" s="109">
        <v>20462.694210779999</v>
      </c>
      <c r="D11" s="109">
        <v>25155.91814097</v>
      </c>
      <c r="E11" s="109">
        <v>35823.639816310002</v>
      </c>
      <c r="F11" s="109">
        <v>49515.93950008</v>
      </c>
      <c r="G11" s="109">
        <v>68994.687840989995</v>
      </c>
      <c r="H11" s="109">
        <v>96157.827459039996</v>
      </c>
      <c r="I11" s="109">
        <v>184479.01966583999</v>
      </c>
      <c r="J11" s="109">
        <v>200935.76775412</v>
      </c>
      <c r="K11" s="109">
        <v>205933.74092497001</v>
      </c>
      <c r="L11" s="109">
        <v>202302.13481265001</v>
      </c>
      <c r="M11" s="109">
        <v>222167.44329620001</v>
      </c>
      <c r="N11" s="109">
        <v>222581</v>
      </c>
      <c r="O11" s="109">
        <v>218922</v>
      </c>
      <c r="P11" s="109">
        <v>195229</v>
      </c>
      <c r="Q11" s="109">
        <v>201572</v>
      </c>
      <c r="R11" s="109">
        <v>220984</v>
      </c>
      <c r="S11" s="109">
        <v>253012</v>
      </c>
      <c r="T11" s="109">
        <v>250172</v>
      </c>
    </row>
    <row r="12" spans="2:20" ht="33" customHeight="1" x14ac:dyDescent="0.25">
      <c r="B12" s="108" t="s">
        <v>327</v>
      </c>
      <c r="C12" s="109">
        <v>91306.305789220001</v>
      </c>
      <c r="D12" s="109">
        <v>112669.08185903</v>
      </c>
      <c r="E12" s="109">
        <v>115621.36018369001</v>
      </c>
      <c r="F12" s="109">
        <v>124202.06049992</v>
      </c>
      <c r="G12" s="109">
        <v>156521.31215901001</v>
      </c>
      <c r="H12" s="109">
        <v>168665.17254095999</v>
      </c>
      <c r="I12" s="109">
        <v>228494.98033416001</v>
      </c>
      <c r="J12" s="109">
        <v>191259.23224588</v>
      </c>
      <c r="K12" s="109">
        <v>178289.25907502999</v>
      </c>
      <c r="L12" s="109">
        <v>189222.86518734999</v>
      </c>
      <c r="M12" s="109">
        <v>218632.55670379999</v>
      </c>
      <c r="N12" s="109">
        <v>209679</v>
      </c>
      <c r="O12" s="109">
        <v>210699</v>
      </c>
      <c r="P12" s="109">
        <v>189249</v>
      </c>
      <c r="Q12" s="109">
        <v>182411</v>
      </c>
      <c r="R12" s="109">
        <v>198596</v>
      </c>
      <c r="S12" s="109">
        <v>222501</v>
      </c>
      <c r="T12" s="109">
        <v>214400</v>
      </c>
    </row>
    <row r="13" spans="2:20" ht="33" customHeight="1" x14ac:dyDescent="0.25">
      <c r="B13" s="108" t="s">
        <v>328</v>
      </c>
      <c r="C13" s="109">
        <v>362102.45511277998</v>
      </c>
      <c r="D13" s="109">
        <v>450014.63748189999</v>
      </c>
      <c r="E13" s="109">
        <v>474662.05965423002</v>
      </c>
      <c r="F13" s="109">
        <v>496753.54340544</v>
      </c>
      <c r="G13" s="109">
        <v>613451.80942556995</v>
      </c>
      <c r="H13" s="109">
        <v>711521.92664715997</v>
      </c>
      <c r="I13" s="109">
        <v>790642.87378232996</v>
      </c>
      <c r="J13" s="109">
        <v>751006.39588102</v>
      </c>
      <c r="K13" s="109">
        <v>732951.92773612996</v>
      </c>
      <c r="L13" s="109">
        <v>662383.40292028</v>
      </c>
      <c r="M13" s="109">
        <v>698563.49505899998</v>
      </c>
      <c r="N13" s="109">
        <v>696622</v>
      </c>
      <c r="O13" s="109">
        <v>710869</v>
      </c>
      <c r="P13" s="109">
        <v>635236</v>
      </c>
      <c r="Q13" s="109">
        <v>574925</v>
      </c>
      <c r="R13" s="109">
        <v>603587</v>
      </c>
      <c r="S13" s="109">
        <v>677554</v>
      </c>
      <c r="T13" s="109">
        <v>691815</v>
      </c>
    </row>
    <row r="14" spans="2:20" ht="33" customHeight="1" x14ac:dyDescent="0.25">
      <c r="B14" s="108" t="s">
        <v>329</v>
      </c>
      <c r="C14" s="109">
        <v>307895.54488722002</v>
      </c>
      <c r="D14" s="109">
        <v>382740.36251810001</v>
      </c>
      <c r="E14" s="109">
        <v>418627.94034576998</v>
      </c>
      <c r="F14" s="109">
        <v>464453.45659456</v>
      </c>
      <c r="G14" s="109">
        <v>600478.19057443005</v>
      </c>
      <c r="H14" s="109">
        <v>713405.07335284003</v>
      </c>
      <c r="I14" s="109">
        <v>796184.12621767004</v>
      </c>
      <c r="J14" s="109">
        <v>756305.60411898</v>
      </c>
      <c r="K14" s="109">
        <v>752657.07226387004</v>
      </c>
      <c r="L14" s="109">
        <v>698491.59707972</v>
      </c>
      <c r="M14" s="109">
        <v>727460.50494100002</v>
      </c>
      <c r="N14" s="109">
        <v>703986</v>
      </c>
      <c r="O14" s="109">
        <v>713901</v>
      </c>
      <c r="P14" s="109">
        <v>657222</v>
      </c>
      <c r="Q14" s="109">
        <v>627540</v>
      </c>
      <c r="R14" s="109">
        <v>665960</v>
      </c>
      <c r="S14" s="109">
        <v>728873</v>
      </c>
      <c r="T14" s="109">
        <v>704391</v>
      </c>
    </row>
    <row r="15" spans="2:20" ht="33" customHeight="1" x14ac:dyDescent="0.25">
      <c r="B15" s="108" t="s">
        <v>330</v>
      </c>
      <c r="C15" s="109">
        <v>264728</v>
      </c>
      <c r="D15" s="109">
        <v>323448</v>
      </c>
      <c r="E15" s="109">
        <v>384005</v>
      </c>
      <c r="F15" s="109">
        <v>403616</v>
      </c>
      <c r="G15" s="109">
        <v>489109</v>
      </c>
      <c r="H15" s="109">
        <v>455401</v>
      </c>
      <c r="I15" s="109">
        <v>543569</v>
      </c>
      <c r="J15" s="109">
        <v>516393</v>
      </c>
      <c r="K15" s="109">
        <v>510102</v>
      </c>
      <c r="L15" s="109">
        <v>546725</v>
      </c>
      <c r="M15" s="109">
        <v>694452</v>
      </c>
      <c r="N15" s="109">
        <v>714569</v>
      </c>
      <c r="O15" s="109">
        <v>748208</v>
      </c>
      <c r="P15" s="109">
        <v>693583</v>
      </c>
      <c r="Q15" s="109">
        <v>647835</v>
      </c>
      <c r="R15" s="109">
        <v>676708</v>
      </c>
      <c r="S15" s="109">
        <v>766192</v>
      </c>
      <c r="T15" s="109">
        <v>779920</v>
      </c>
    </row>
    <row r="16" spans="2:20" ht="33" customHeight="1" x14ac:dyDescent="0.25">
      <c r="B16" s="108" t="s">
        <v>331</v>
      </c>
      <c r="C16" s="109">
        <v>253260</v>
      </c>
      <c r="D16" s="109">
        <v>311950</v>
      </c>
      <c r="E16" s="109">
        <v>362714</v>
      </c>
      <c r="F16" s="109">
        <v>374290</v>
      </c>
      <c r="G16" s="109">
        <v>432849</v>
      </c>
      <c r="H16" s="109">
        <v>423992</v>
      </c>
      <c r="I16" s="109">
        <v>468853</v>
      </c>
      <c r="J16" s="109">
        <v>445254</v>
      </c>
      <c r="K16" s="109">
        <v>442482</v>
      </c>
      <c r="L16" s="109">
        <v>459815</v>
      </c>
      <c r="M16" s="109">
        <v>561839</v>
      </c>
      <c r="N16" s="109">
        <v>589916</v>
      </c>
      <c r="O16" s="109">
        <v>621097</v>
      </c>
      <c r="P16" s="109">
        <v>605446</v>
      </c>
      <c r="Q16" s="109">
        <v>571318</v>
      </c>
      <c r="R16" s="109">
        <v>605834</v>
      </c>
      <c r="S16" s="109">
        <v>678400</v>
      </c>
      <c r="T16" s="109">
        <v>672997</v>
      </c>
    </row>
    <row r="17" spans="2:20" ht="33" customHeight="1" x14ac:dyDescent="0.25">
      <c r="B17" s="108" t="s">
        <v>332</v>
      </c>
      <c r="C17" s="109">
        <v>9926</v>
      </c>
      <c r="D17" s="109">
        <v>11719</v>
      </c>
      <c r="E17" s="109">
        <v>13406</v>
      </c>
      <c r="F17" s="109">
        <v>15013</v>
      </c>
      <c r="G17" s="109">
        <v>17945</v>
      </c>
      <c r="H17" s="109">
        <v>18485</v>
      </c>
      <c r="I17" s="109">
        <v>21786</v>
      </c>
      <c r="J17" s="109">
        <v>20177</v>
      </c>
      <c r="K17" s="109">
        <v>28046</v>
      </c>
      <c r="L17" s="109">
        <v>36483</v>
      </c>
      <c r="M17" s="109">
        <v>47024</v>
      </c>
      <c r="N17" s="109">
        <v>62030</v>
      </c>
      <c r="O17" s="109">
        <v>70155</v>
      </c>
      <c r="P17" s="109">
        <v>63828</v>
      </c>
      <c r="Q17" s="109">
        <v>59419</v>
      </c>
      <c r="R17" s="109">
        <v>61992</v>
      </c>
      <c r="S17" s="109">
        <v>65388</v>
      </c>
      <c r="T17" s="109">
        <v>65400</v>
      </c>
    </row>
    <row r="18" spans="2:20" ht="33" customHeight="1" x14ac:dyDescent="0.25">
      <c r="B18" s="108" t="s">
        <v>333</v>
      </c>
      <c r="C18" s="109">
        <v>416502</v>
      </c>
      <c r="D18" s="109">
        <v>566761</v>
      </c>
      <c r="E18" s="109">
        <v>619462</v>
      </c>
      <c r="F18" s="109">
        <v>687392</v>
      </c>
      <c r="G18" s="109">
        <v>707459</v>
      </c>
      <c r="H18" s="109">
        <v>752596</v>
      </c>
      <c r="I18" s="109">
        <v>794316</v>
      </c>
      <c r="J18" s="109">
        <v>872634</v>
      </c>
      <c r="K18" s="109">
        <v>956893</v>
      </c>
      <c r="L18" s="109">
        <v>978572</v>
      </c>
      <c r="M18" s="109">
        <v>1015683</v>
      </c>
      <c r="N18" s="109">
        <v>1043254</v>
      </c>
      <c r="O18" s="109">
        <v>1066991</v>
      </c>
      <c r="P18" s="109">
        <v>982883</v>
      </c>
      <c r="Q18" s="109">
        <v>988177</v>
      </c>
      <c r="R18" s="109">
        <v>1017819</v>
      </c>
      <c r="S18" s="109">
        <v>1072031</v>
      </c>
      <c r="T18" s="109">
        <v>1091366</v>
      </c>
    </row>
    <row r="19" spans="2:20" ht="33" customHeight="1" x14ac:dyDescent="0.25">
      <c r="B19" s="108" t="s">
        <v>334</v>
      </c>
      <c r="C19" s="109">
        <v>4202</v>
      </c>
      <c r="D19" s="109">
        <v>4293</v>
      </c>
      <c r="E19" s="109">
        <v>5137</v>
      </c>
      <c r="F19" s="109">
        <v>8067</v>
      </c>
      <c r="G19" s="109">
        <v>12648</v>
      </c>
      <c r="H19" s="109">
        <v>14913</v>
      </c>
      <c r="I19" s="109">
        <v>12800</v>
      </c>
      <c r="J19" s="109">
        <v>12361</v>
      </c>
      <c r="K19" s="109">
        <v>23177</v>
      </c>
      <c r="L19" s="109">
        <v>21582</v>
      </c>
      <c r="M19" s="109">
        <v>25417</v>
      </c>
      <c r="N19" s="109">
        <v>20170</v>
      </c>
      <c r="O19" s="109">
        <v>16279</v>
      </c>
      <c r="P19" s="109">
        <v>3308</v>
      </c>
      <c r="Q19" s="109">
        <v>3750</v>
      </c>
      <c r="R19" s="109">
        <v>3699</v>
      </c>
      <c r="S19" s="109">
        <v>5667</v>
      </c>
      <c r="T19" s="109">
        <v>4261</v>
      </c>
    </row>
    <row r="20" spans="2:20" ht="33" customHeight="1" x14ac:dyDescent="0.25">
      <c r="B20" s="108" t="s">
        <v>335</v>
      </c>
      <c r="C20" s="109">
        <v>25901</v>
      </c>
      <c r="D20" s="109">
        <v>34568</v>
      </c>
      <c r="E20" s="109">
        <v>38625</v>
      </c>
      <c r="F20" s="109">
        <v>31724</v>
      </c>
      <c r="G20" s="109">
        <v>30483</v>
      </c>
      <c r="H20" s="109">
        <v>47207</v>
      </c>
      <c r="I20" s="109">
        <v>61113</v>
      </c>
      <c r="J20" s="109">
        <v>34915</v>
      </c>
      <c r="K20" s="109">
        <v>30531</v>
      </c>
      <c r="L20" s="109">
        <v>33440</v>
      </c>
      <c r="M20" s="109">
        <v>51329</v>
      </c>
      <c r="N20" s="109">
        <v>80598</v>
      </c>
      <c r="O20" s="109">
        <v>90087</v>
      </c>
      <c r="P20" s="109">
        <v>61090</v>
      </c>
      <c r="Q20" s="109">
        <v>66612</v>
      </c>
      <c r="R20" s="109">
        <v>59938</v>
      </c>
      <c r="S20" s="109">
        <v>63297</v>
      </c>
      <c r="T20" s="109">
        <v>64771</v>
      </c>
    </row>
    <row r="21" spans="2:20" ht="33" customHeight="1" x14ac:dyDescent="0.25">
      <c r="B21" s="77" t="s">
        <v>309</v>
      </c>
      <c r="C21" s="78">
        <v>2051203</v>
      </c>
      <c r="D21" s="78">
        <v>2569843</v>
      </c>
      <c r="E21" s="78">
        <v>2850686</v>
      </c>
      <c r="F21" s="78">
        <v>3077692</v>
      </c>
      <c r="G21" s="78">
        <v>3629491</v>
      </c>
      <c r="H21" s="78">
        <v>3902072</v>
      </c>
      <c r="I21" s="78">
        <v>4499718</v>
      </c>
      <c r="J21" s="78">
        <v>4380616</v>
      </c>
      <c r="K21" s="78">
        <v>4434725</v>
      </c>
      <c r="L21" s="78">
        <v>4412579</v>
      </c>
      <c r="M21" s="78">
        <v>4768171</v>
      </c>
      <c r="N21" s="78">
        <v>4816557</v>
      </c>
      <c r="O21" s="78">
        <v>4954500</v>
      </c>
      <c r="P21" s="78">
        <v>4444045</v>
      </c>
      <c r="Q21" s="78">
        <v>4281855</v>
      </c>
      <c r="R21" s="78">
        <v>4476461</v>
      </c>
      <c r="S21" s="78">
        <v>4904785</v>
      </c>
      <c r="T21" s="78">
        <v>4926261</v>
      </c>
    </row>
    <row r="22" spans="2:20" ht="33" customHeight="1" x14ac:dyDescent="0.25">
      <c r="B22" s="79"/>
      <c r="C22" s="80"/>
      <c r="D22" s="80"/>
      <c r="E22" s="80"/>
      <c r="F22" s="80"/>
      <c r="G22" s="80"/>
      <c r="H22" s="80"/>
      <c r="I22" s="80"/>
      <c r="J22" s="80"/>
      <c r="K22" s="80"/>
      <c r="L22" s="80"/>
      <c r="M22" s="80"/>
      <c r="N22" s="80"/>
      <c r="O22" s="80"/>
      <c r="P22" s="80"/>
    </row>
    <row r="23" spans="2:20" ht="14.25" customHeight="1" x14ac:dyDescent="0.3">
      <c r="B23" s="34"/>
      <c r="D23" s="36"/>
      <c r="E23" s="36"/>
      <c r="F23" s="36"/>
      <c r="G23" s="36"/>
      <c r="H23" s="36"/>
      <c r="I23" s="36"/>
    </row>
    <row r="24" spans="2:20" ht="16.5" customHeight="1" x14ac:dyDescent="0.3">
      <c r="C24" s="37"/>
      <c r="D24" s="37"/>
      <c r="E24" s="37"/>
      <c r="F24" s="37"/>
      <c r="G24" s="37"/>
      <c r="H24" s="37"/>
      <c r="I24" s="37"/>
    </row>
    <row r="25" spans="2:20" ht="33" customHeight="1" x14ac:dyDescent="0.25">
      <c r="B25" s="299" t="s">
        <v>256</v>
      </c>
      <c r="C25" s="299"/>
      <c r="D25" s="299"/>
      <c r="E25" s="299"/>
      <c r="F25" s="299"/>
      <c r="G25" s="299"/>
      <c r="H25" s="299"/>
      <c r="I25" s="299"/>
      <c r="J25" s="299"/>
      <c r="K25" s="299"/>
      <c r="L25" s="299"/>
      <c r="M25" s="299"/>
      <c r="N25" s="299"/>
      <c r="O25" s="299"/>
      <c r="P25" s="299"/>
      <c r="Q25" s="299"/>
      <c r="R25" s="299"/>
      <c r="S25" s="299"/>
      <c r="T25" s="299"/>
    </row>
    <row r="26" spans="2:20" x14ac:dyDescent="0.25">
      <c r="B26" s="223"/>
      <c r="C26" s="223"/>
      <c r="D26" s="223"/>
      <c r="E26" s="223"/>
      <c r="F26" s="224"/>
      <c r="G26" s="46"/>
      <c r="H26" s="46"/>
    </row>
    <row r="27" spans="2:20" x14ac:dyDescent="0.25">
      <c r="D27" s="46"/>
      <c r="E27" s="225"/>
      <c r="F27" s="46"/>
      <c r="G27" s="46"/>
      <c r="H27" s="46"/>
      <c r="I27" s="46"/>
      <c r="J27" s="46"/>
    </row>
    <row r="28" spans="2:20" x14ac:dyDescent="0.25">
      <c r="D28" s="46"/>
      <c r="E28" s="237"/>
      <c r="F28" s="237">
        <f t="shared" ref="F28:F39" si="0">S8</f>
        <v>2023</v>
      </c>
      <c r="G28" s="237">
        <f>+F28</f>
        <v>2023</v>
      </c>
      <c r="H28" s="237">
        <f t="shared" ref="H28:H40" si="1">+T8</f>
        <v>2024</v>
      </c>
      <c r="I28" s="46">
        <f>+H28</f>
        <v>2024</v>
      </c>
      <c r="J28" s="46"/>
      <c r="S28" s="176"/>
      <c r="T28" s="176"/>
    </row>
    <row r="29" spans="2:20" x14ac:dyDescent="0.25">
      <c r="B29" s="73"/>
      <c r="C29" s="73"/>
      <c r="D29" s="238" t="str">
        <f t="shared" ref="D29:D40" si="2">+B9</f>
        <v>Servicios de regulación y administración de servicios de enseñanza</v>
      </c>
      <c r="E29" s="238" t="s">
        <v>76</v>
      </c>
      <c r="F29" s="237">
        <f t="shared" si="0"/>
        <v>223947</v>
      </c>
      <c r="G29" s="239">
        <f t="shared" ref="G29:G40" si="3">F29/$F$41</f>
        <v>4.5658882091671703E-2</v>
      </c>
      <c r="H29" s="240">
        <f t="shared" si="1"/>
        <v>229510</v>
      </c>
      <c r="I29" s="239">
        <f t="shared" ref="I29:I40" si="4">+H29/$H$41</f>
        <v>4.658908653033203E-2</v>
      </c>
      <c r="J29" s="241"/>
      <c r="K29" s="73"/>
      <c r="S29" s="176"/>
      <c r="T29" s="176"/>
    </row>
    <row r="30" spans="2:20" x14ac:dyDescent="0.25">
      <c r="B30" s="73"/>
      <c r="C30" s="73"/>
      <c r="D30" s="238" t="str">
        <f t="shared" si="2"/>
        <v>Servicios de enseñanza de nivel de desarrollo infantil</v>
      </c>
      <c r="E30" s="238" t="s">
        <v>77</v>
      </c>
      <c r="F30" s="237">
        <f t="shared" si="0"/>
        <v>147923</v>
      </c>
      <c r="G30" s="239">
        <f t="shared" si="3"/>
        <v>3.0158916241996337E-2</v>
      </c>
      <c r="H30" s="240">
        <f t="shared" si="1"/>
        <v>157258</v>
      </c>
      <c r="I30" s="239">
        <f t="shared" si="4"/>
        <v>3.1922384948747135E-2</v>
      </c>
      <c r="J30" s="241"/>
      <c r="K30" s="73"/>
      <c r="S30" s="176"/>
      <c r="T30" s="176"/>
    </row>
    <row r="31" spans="2:20" x14ac:dyDescent="0.25">
      <c r="B31" s="73"/>
      <c r="C31" s="73"/>
      <c r="D31" s="238" t="str">
        <f t="shared" si="2"/>
        <v>Servicios de enseñanza de nivel preprimaria inicial</v>
      </c>
      <c r="E31" s="238" t="s">
        <v>132</v>
      </c>
      <c r="F31" s="237">
        <f t="shared" si="0"/>
        <v>253012</v>
      </c>
      <c r="G31" s="239">
        <f t="shared" si="3"/>
        <v>5.1584727974824586E-2</v>
      </c>
      <c r="H31" s="240">
        <f t="shared" si="1"/>
        <v>250172</v>
      </c>
      <c r="I31" s="239">
        <f t="shared" si="4"/>
        <v>5.0783342579696855E-2</v>
      </c>
      <c r="J31" s="241"/>
      <c r="K31" s="73"/>
      <c r="S31" s="176"/>
      <c r="T31" s="176"/>
    </row>
    <row r="32" spans="2:20" x14ac:dyDescent="0.25">
      <c r="B32" s="73"/>
      <c r="C32" s="73"/>
      <c r="D32" s="238" t="str">
        <f t="shared" si="2"/>
        <v>Servicios de enseñanza de nivel preprimaria preparatoria</v>
      </c>
      <c r="E32" s="238" t="s">
        <v>136</v>
      </c>
      <c r="F32" s="237">
        <f t="shared" si="0"/>
        <v>222501</v>
      </c>
      <c r="G32" s="239">
        <f t="shared" si="3"/>
        <v>4.5364067945893656E-2</v>
      </c>
      <c r="H32" s="240">
        <f t="shared" si="1"/>
        <v>214400</v>
      </c>
      <c r="I32" s="239">
        <f t="shared" si="4"/>
        <v>4.3521851562473041E-2</v>
      </c>
      <c r="J32" s="241"/>
      <c r="K32" s="73"/>
      <c r="S32" s="176"/>
      <c r="T32" s="176"/>
    </row>
    <row r="33" spans="2:20" x14ac:dyDescent="0.25">
      <c r="B33" s="73"/>
      <c r="C33" s="73"/>
      <c r="D33" s="238" t="str">
        <f t="shared" si="2"/>
        <v>Servicios de enseñanza de nivel primaria elemental</v>
      </c>
      <c r="E33" s="238" t="s">
        <v>134</v>
      </c>
      <c r="F33" s="237">
        <f t="shared" si="0"/>
        <v>677554</v>
      </c>
      <c r="G33" s="239">
        <f t="shared" si="3"/>
        <v>0.13814142719813408</v>
      </c>
      <c r="H33" s="240">
        <f t="shared" si="1"/>
        <v>691815</v>
      </c>
      <c r="I33" s="239">
        <f t="shared" si="4"/>
        <v>0.14043409393046774</v>
      </c>
      <c r="J33" s="241"/>
      <c r="K33" s="73"/>
      <c r="S33" s="176"/>
      <c r="T33" s="176"/>
    </row>
    <row r="34" spans="2:20" x14ac:dyDescent="0.25">
      <c r="B34" s="73"/>
      <c r="C34" s="73"/>
      <c r="D34" s="238" t="str">
        <f t="shared" si="2"/>
        <v>Servicios de enseñanza de nivel primaria media</v>
      </c>
      <c r="E34" s="238" t="s">
        <v>135</v>
      </c>
      <c r="F34" s="237">
        <f t="shared" si="0"/>
        <v>728873</v>
      </c>
      <c r="G34" s="239">
        <f t="shared" si="3"/>
        <v>0.14860447501776328</v>
      </c>
      <c r="H34" s="240">
        <f t="shared" si="1"/>
        <v>704391</v>
      </c>
      <c r="I34" s="239">
        <f t="shared" si="4"/>
        <v>0.14298694283555013</v>
      </c>
      <c r="J34" s="241"/>
      <c r="K34" s="73"/>
      <c r="S34" s="176"/>
      <c r="T34" s="176"/>
    </row>
    <row r="35" spans="2:20" x14ac:dyDescent="0.25">
      <c r="B35" s="73"/>
      <c r="C35" s="73"/>
      <c r="D35" s="238" t="str">
        <f t="shared" si="2"/>
        <v>Servicios de enseñanza secundaria baja</v>
      </c>
      <c r="E35" s="238" t="s">
        <v>81</v>
      </c>
      <c r="F35" s="237">
        <f t="shared" si="0"/>
        <v>766192</v>
      </c>
      <c r="G35" s="239">
        <f t="shared" si="3"/>
        <v>0.1562131673457654</v>
      </c>
      <c r="H35" s="240">
        <f t="shared" si="1"/>
        <v>779920</v>
      </c>
      <c r="I35" s="239">
        <f t="shared" si="4"/>
        <v>0.15831885480692151</v>
      </c>
      <c r="J35" s="241"/>
      <c r="K35" s="73"/>
      <c r="S35" s="176"/>
      <c r="T35" s="176"/>
    </row>
    <row r="36" spans="2:20" x14ac:dyDescent="0.25">
      <c r="B36" s="73"/>
      <c r="C36" s="73"/>
      <c r="D36" s="238" t="str">
        <f t="shared" si="2"/>
        <v>Servicios de enseñanza secundaria alta</v>
      </c>
      <c r="E36" s="238" t="s">
        <v>80</v>
      </c>
      <c r="F36" s="237">
        <f t="shared" si="0"/>
        <v>678400</v>
      </c>
      <c r="G36" s="239">
        <f t="shared" si="3"/>
        <v>0.13831391182284239</v>
      </c>
      <c r="H36" s="240">
        <f t="shared" si="1"/>
        <v>672997</v>
      </c>
      <c r="I36" s="239">
        <f t="shared" si="4"/>
        <v>0.1366141582835339</v>
      </c>
      <c r="J36" s="241"/>
      <c r="K36" s="73"/>
      <c r="S36" s="176"/>
      <c r="T36" s="176"/>
    </row>
    <row r="37" spans="2:20" x14ac:dyDescent="0.25">
      <c r="B37" s="73"/>
      <c r="C37" s="73"/>
      <c r="D37" s="238" t="str">
        <f t="shared" si="2"/>
        <v>Servicios de enseñanza superior terciaria de ciclo corto</v>
      </c>
      <c r="E37" s="238" t="s">
        <v>82</v>
      </c>
      <c r="F37" s="237">
        <f t="shared" si="0"/>
        <v>65388</v>
      </c>
      <c r="G37" s="239">
        <f t="shared" si="3"/>
        <v>1.3331471206179273E-2</v>
      </c>
      <c r="H37" s="240">
        <f t="shared" si="1"/>
        <v>65400</v>
      </c>
      <c r="I37" s="239">
        <f t="shared" si="4"/>
        <v>1.3275788676239445E-2</v>
      </c>
      <c r="J37" s="241"/>
      <c r="K37" s="73"/>
      <c r="S37" s="176"/>
      <c r="T37" s="176"/>
    </row>
    <row r="38" spans="2:20" x14ac:dyDescent="0.25">
      <c r="B38" s="73"/>
      <c r="C38" s="73"/>
      <c r="D38" s="238" t="str">
        <f t="shared" si="2"/>
        <v>Servicios de enseñanza superior de tercer nivel</v>
      </c>
      <c r="E38" s="238" t="s">
        <v>119</v>
      </c>
      <c r="F38" s="237">
        <f t="shared" si="0"/>
        <v>1072031</v>
      </c>
      <c r="G38" s="239">
        <f t="shared" si="3"/>
        <v>0.21856839800317446</v>
      </c>
      <c r="H38" s="240">
        <f t="shared" si="1"/>
        <v>1091366</v>
      </c>
      <c r="I38" s="239">
        <f t="shared" si="4"/>
        <v>0.22154043401273299</v>
      </c>
      <c r="J38" s="241"/>
      <c r="K38" s="73"/>
      <c r="S38" s="176"/>
      <c r="T38" s="176"/>
    </row>
    <row r="39" spans="2:20" x14ac:dyDescent="0.25">
      <c r="B39" s="73"/>
      <c r="C39" s="73"/>
      <c r="D39" s="238" t="str">
        <f t="shared" si="2"/>
        <v>Servicios de enseñanza superior de cuarto nivel</v>
      </c>
      <c r="E39" s="238" t="s">
        <v>121</v>
      </c>
      <c r="F39" s="237">
        <f t="shared" si="0"/>
        <v>5667</v>
      </c>
      <c r="G39" s="239">
        <f t="shared" si="3"/>
        <v>1.1554023265036083E-3</v>
      </c>
      <c r="H39" s="240">
        <f t="shared" si="1"/>
        <v>4261</v>
      </c>
      <c r="I39" s="239">
        <f t="shared" si="4"/>
        <v>8.6495620106202245E-4</v>
      </c>
      <c r="J39" s="241"/>
      <c r="K39" s="73"/>
      <c r="S39" s="176"/>
      <c r="T39" s="176"/>
    </row>
    <row r="40" spans="2:20" x14ac:dyDescent="0.25">
      <c r="B40" s="73"/>
      <c r="C40" s="73"/>
      <c r="D40" s="238" t="str">
        <f t="shared" si="2"/>
        <v>Servicios de otros tipos de enseñanza n.c.p</v>
      </c>
      <c r="E40" s="238" t="s">
        <v>86</v>
      </c>
      <c r="F40" s="240">
        <f>+S20</f>
        <v>63297</v>
      </c>
      <c r="G40" s="239">
        <f t="shared" si="3"/>
        <v>1.2905152825251259E-2</v>
      </c>
      <c r="H40" s="240">
        <f t="shared" si="1"/>
        <v>64771</v>
      </c>
      <c r="I40" s="239">
        <f t="shared" si="4"/>
        <v>1.3148105632243196E-2</v>
      </c>
      <c r="J40" s="241"/>
      <c r="K40" s="73"/>
      <c r="S40" s="190"/>
      <c r="T40" s="190"/>
    </row>
    <row r="41" spans="2:20" x14ac:dyDescent="0.25">
      <c r="D41" s="46"/>
      <c r="E41" s="237"/>
      <c r="F41" s="242">
        <f>+SUM(F29:F40)</f>
        <v>4904785</v>
      </c>
      <c r="G41" s="239">
        <f t="shared" ref="G41:I41" si="5">+SUM(G29:G40)</f>
        <v>1</v>
      </c>
      <c r="H41" s="242">
        <f>+SUM(H29:H40)</f>
        <v>4926261</v>
      </c>
      <c r="I41" s="239">
        <f t="shared" si="5"/>
        <v>1</v>
      </c>
      <c r="J41" s="46"/>
      <c r="S41" s="190"/>
      <c r="T41" s="190"/>
    </row>
    <row r="42" spans="2:20" x14ac:dyDescent="0.25">
      <c r="D42" s="46"/>
      <c r="E42" s="243"/>
      <c r="F42" s="63">
        <f>+F41-S21</f>
        <v>0</v>
      </c>
      <c r="G42" s="63"/>
      <c r="H42" s="63">
        <f>+H41-T21</f>
        <v>0</v>
      </c>
      <c r="I42" s="63"/>
      <c r="J42" s="63"/>
      <c r="S42" s="190"/>
      <c r="T42" s="190"/>
    </row>
    <row r="43" spans="2:20" x14ac:dyDescent="0.25">
      <c r="C43" s="244"/>
      <c r="D43" s="244"/>
      <c r="E43" s="244"/>
      <c r="F43" s="185"/>
      <c r="G43" s="185"/>
      <c r="S43" s="190"/>
      <c r="T43" s="190"/>
    </row>
    <row r="44" spans="2:20" x14ac:dyDescent="0.25">
      <c r="C44" s="244"/>
      <c r="D44" s="244"/>
      <c r="E44" s="244"/>
      <c r="F44" s="185"/>
      <c r="G44" s="185"/>
      <c r="S44" s="190"/>
      <c r="T44" s="190"/>
    </row>
    <row r="45" spans="2:20" x14ac:dyDescent="0.25">
      <c r="C45" s="244"/>
      <c r="D45" s="244"/>
      <c r="E45" s="244"/>
      <c r="F45" s="185"/>
      <c r="G45" s="185"/>
      <c r="S45" s="190"/>
      <c r="T45" s="190"/>
    </row>
    <row r="46" spans="2:20" x14ac:dyDescent="0.25">
      <c r="C46" s="244"/>
      <c r="D46" s="244"/>
      <c r="E46" s="244"/>
      <c r="F46" s="185"/>
      <c r="G46" s="185"/>
    </row>
    <row r="47" spans="2:20" x14ac:dyDescent="0.25">
      <c r="C47" s="244"/>
      <c r="D47" s="244"/>
      <c r="E47" s="244"/>
      <c r="F47" s="185"/>
      <c r="G47" s="185"/>
    </row>
    <row r="48" spans="2:20" x14ac:dyDescent="0.25">
      <c r="C48" s="244"/>
      <c r="D48" s="244"/>
      <c r="E48" s="244"/>
      <c r="F48" s="185"/>
      <c r="G48" s="185"/>
    </row>
    <row r="49" spans="2:20" x14ac:dyDescent="0.25">
      <c r="C49" s="244"/>
      <c r="D49" s="244"/>
      <c r="E49" s="244"/>
      <c r="F49" s="185"/>
      <c r="G49" s="185"/>
    </row>
    <row r="50" spans="2:20" x14ac:dyDescent="0.25">
      <c r="C50" s="244"/>
      <c r="D50" s="244"/>
      <c r="E50" s="244"/>
      <c r="F50" s="185"/>
      <c r="G50" s="185"/>
    </row>
    <row r="51" spans="2:20" x14ac:dyDescent="0.25">
      <c r="C51" s="244"/>
      <c r="D51" s="244"/>
      <c r="E51" s="244"/>
      <c r="F51" s="185"/>
      <c r="G51" s="185"/>
    </row>
    <row r="52" spans="2:20" x14ac:dyDescent="0.25">
      <c r="C52" s="244"/>
      <c r="D52" s="244"/>
      <c r="E52" s="244"/>
      <c r="F52" s="185"/>
      <c r="G52" s="185"/>
    </row>
    <row r="53" spans="2:20" x14ac:dyDescent="0.25">
      <c r="C53" s="244"/>
      <c r="D53" s="244"/>
      <c r="E53" s="244"/>
      <c r="F53" s="185"/>
      <c r="G53" s="185"/>
    </row>
    <row r="54" spans="2:20" x14ac:dyDescent="0.25">
      <c r="C54" s="244"/>
      <c r="D54" s="244"/>
      <c r="E54" s="244"/>
      <c r="F54" s="185"/>
      <c r="G54" s="185"/>
    </row>
    <row r="55" spans="2:20" x14ac:dyDescent="0.25">
      <c r="C55" s="244"/>
      <c r="D55" s="244"/>
      <c r="E55" s="244"/>
      <c r="F55" s="185"/>
      <c r="G55" s="185"/>
    </row>
    <row r="56" spans="2:20" x14ac:dyDescent="0.25">
      <c r="C56" s="244"/>
      <c r="D56" s="244"/>
      <c r="E56" s="244"/>
      <c r="F56" s="185"/>
      <c r="G56" s="185"/>
    </row>
    <row r="57" spans="2:20" x14ac:dyDescent="0.25">
      <c r="C57" s="244"/>
      <c r="D57" s="244"/>
      <c r="E57" s="244"/>
      <c r="F57" s="185"/>
      <c r="G57" s="185"/>
    </row>
    <row r="58" spans="2:20" x14ac:dyDescent="0.25">
      <c r="C58" s="244"/>
      <c r="D58" s="244"/>
      <c r="E58" s="244"/>
      <c r="F58" s="185"/>
      <c r="G58" s="185"/>
    </row>
    <row r="59" spans="2:20" x14ac:dyDescent="0.25">
      <c r="C59" s="244"/>
      <c r="D59" s="244"/>
      <c r="E59" s="244"/>
      <c r="F59" s="185"/>
      <c r="G59" s="185"/>
    </row>
    <row r="60" spans="2:20" x14ac:dyDescent="0.25">
      <c r="C60" s="244"/>
      <c r="D60" s="244"/>
      <c r="E60" s="244"/>
      <c r="F60" s="185"/>
      <c r="G60" s="185"/>
    </row>
    <row r="61" spans="2:20" x14ac:dyDescent="0.25">
      <c r="C61" s="244"/>
      <c r="D61" s="244"/>
      <c r="E61" s="244"/>
      <c r="F61" s="185"/>
      <c r="G61" s="185"/>
    </row>
    <row r="62" spans="2:20" x14ac:dyDescent="0.25">
      <c r="C62" s="244"/>
      <c r="D62" s="244"/>
      <c r="E62" s="244"/>
      <c r="F62" s="185"/>
      <c r="G62" s="185"/>
    </row>
    <row r="63" spans="2:20" ht="33" customHeight="1" x14ac:dyDescent="0.25">
      <c r="B63" s="301" t="s">
        <v>139</v>
      </c>
      <c r="C63" s="301"/>
      <c r="D63" s="301"/>
      <c r="E63" s="301"/>
      <c r="F63" s="301"/>
      <c r="G63" s="301"/>
      <c r="H63" s="301"/>
      <c r="I63" s="301"/>
      <c r="J63" s="301"/>
      <c r="K63" s="301"/>
      <c r="L63" s="301"/>
      <c r="M63" s="301"/>
      <c r="N63" s="301"/>
      <c r="O63" s="301"/>
      <c r="P63" s="301"/>
      <c r="Q63" s="301"/>
      <c r="R63" s="301"/>
      <c r="S63" s="301"/>
      <c r="T63" s="301"/>
    </row>
    <row r="64" spans="2:20" ht="16.5" customHeight="1" x14ac:dyDescent="0.3">
      <c r="B64" s="135"/>
      <c r="C64" s="135"/>
      <c r="D64" s="135"/>
      <c r="E64" s="135"/>
      <c r="F64" s="115"/>
      <c r="G64" s="115"/>
      <c r="H64" s="115"/>
      <c r="I64" s="115"/>
      <c r="J64" s="115"/>
      <c r="K64" s="115"/>
      <c r="L64" s="115"/>
      <c r="M64" s="115"/>
    </row>
    <row r="65" spans="2:20" ht="33" customHeight="1" x14ac:dyDescent="0.25">
      <c r="B65" s="299" t="s">
        <v>282</v>
      </c>
      <c r="C65" s="299"/>
      <c r="D65" s="299"/>
      <c r="E65" s="299"/>
      <c r="F65" s="299"/>
      <c r="G65" s="299"/>
      <c r="H65" s="299"/>
      <c r="I65" s="299"/>
      <c r="J65" s="299"/>
      <c r="K65" s="299"/>
      <c r="L65" s="299"/>
      <c r="M65" s="299"/>
      <c r="N65" s="299"/>
      <c r="O65" s="299"/>
      <c r="P65" s="299"/>
      <c r="Q65" s="299"/>
      <c r="R65" s="299"/>
      <c r="S65" s="299"/>
      <c r="T65" s="299"/>
    </row>
    <row r="66" spans="2:20" x14ac:dyDescent="0.25">
      <c r="B66" s="245"/>
      <c r="C66" s="245"/>
      <c r="D66" s="245"/>
      <c r="E66" s="245"/>
    </row>
    <row r="67" spans="2:20" x14ac:dyDescent="0.25">
      <c r="B67" s="246"/>
      <c r="C67" s="246"/>
      <c r="D67" s="246">
        <f t="shared" ref="D67:D79" si="6">+T8</f>
        <v>2024</v>
      </c>
      <c r="E67" s="246"/>
    </row>
    <row r="68" spans="2:20" x14ac:dyDescent="0.25">
      <c r="B68" s="247" t="str">
        <f t="shared" ref="B68:B81" si="7">+B9</f>
        <v>Servicios de regulación y administración de servicios de enseñanza</v>
      </c>
      <c r="C68" s="49" t="s">
        <v>76</v>
      </c>
      <c r="D68" s="247">
        <f t="shared" si="6"/>
        <v>229510</v>
      </c>
      <c r="E68" s="246"/>
    </row>
    <row r="69" spans="2:20" x14ac:dyDescent="0.25">
      <c r="B69" s="247" t="str">
        <f t="shared" si="7"/>
        <v>Servicios de enseñanza de nivel de desarrollo infantil</v>
      </c>
      <c r="C69" s="49" t="s">
        <v>77</v>
      </c>
      <c r="D69" s="247">
        <f t="shared" si="6"/>
        <v>157258</v>
      </c>
      <c r="E69" s="248"/>
      <c r="F69" s="248"/>
      <c r="G69" s="248"/>
      <c r="H69" s="248"/>
      <c r="I69" s="248"/>
      <c r="J69" s="248"/>
      <c r="K69" s="248"/>
      <c r="L69" s="248"/>
      <c r="M69" s="248"/>
    </row>
    <row r="70" spans="2:20" x14ac:dyDescent="0.25">
      <c r="B70" s="247" t="str">
        <f t="shared" si="7"/>
        <v>Servicios de enseñanza de nivel preprimaria inicial</v>
      </c>
      <c r="C70" s="49" t="s">
        <v>132</v>
      </c>
      <c r="D70" s="247">
        <f t="shared" si="6"/>
        <v>250172</v>
      </c>
      <c r="E70" s="100"/>
      <c r="F70" s="100"/>
      <c r="G70" s="100"/>
      <c r="H70" s="100"/>
      <c r="I70" s="100"/>
      <c r="J70" s="100"/>
      <c r="K70" s="100"/>
      <c r="L70" s="100"/>
      <c r="M70" s="100"/>
    </row>
    <row r="71" spans="2:20" x14ac:dyDescent="0.25">
      <c r="B71" s="247" t="str">
        <f t="shared" si="7"/>
        <v>Servicios de enseñanza de nivel preprimaria preparatoria</v>
      </c>
      <c r="C71" s="49" t="s">
        <v>133</v>
      </c>
      <c r="D71" s="247">
        <f t="shared" si="6"/>
        <v>214400</v>
      </c>
      <c r="E71" s="100"/>
      <c r="F71" s="100"/>
      <c r="G71" s="100"/>
      <c r="H71" s="100"/>
      <c r="I71" s="100"/>
      <c r="J71" s="100"/>
      <c r="K71" s="100"/>
      <c r="L71" s="100"/>
      <c r="M71" s="100"/>
    </row>
    <row r="72" spans="2:20" x14ac:dyDescent="0.25">
      <c r="B72" s="247" t="str">
        <f t="shared" si="7"/>
        <v>Servicios de enseñanza de nivel primaria elemental</v>
      </c>
      <c r="C72" s="49" t="s">
        <v>134</v>
      </c>
      <c r="D72" s="247">
        <f t="shared" si="6"/>
        <v>691815</v>
      </c>
      <c r="E72" s="100"/>
      <c r="F72" s="100"/>
      <c r="G72" s="100"/>
      <c r="H72" s="100"/>
      <c r="I72" s="100"/>
      <c r="J72" s="100"/>
      <c r="K72" s="100"/>
      <c r="L72" s="100"/>
      <c r="M72" s="100"/>
    </row>
    <row r="73" spans="2:20" x14ac:dyDescent="0.25">
      <c r="B73" s="247" t="str">
        <f t="shared" si="7"/>
        <v>Servicios de enseñanza de nivel primaria media</v>
      </c>
      <c r="C73" s="49" t="s">
        <v>135</v>
      </c>
      <c r="D73" s="247">
        <f t="shared" si="6"/>
        <v>704391</v>
      </c>
      <c r="E73" s="100"/>
      <c r="F73" s="100"/>
      <c r="G73" s="100"/>
      <c r="H73" s="100"/>
      <c r="I73" s="100"/>
      <c r="J73" s="100"/>
      <c r="K73" s="100"/>
      <c r="L73" s="100"/>
      <c r="M73" s="100"/>
    </row>
    <row r="74" spans="2:20" x14ac:dyDescent="0.25">
      <c r="B74" s="247" t="str">
        <f t="shared" si="7"/>
        <v>Servicios de enseñanza secundaria baja</v>
      </c>
      <c r="C74" s="49" t="s">
        <v>81</v>
      </c>
      <c r="D74" s="247">
        <f t="shared" si="6"/>
        <v>779920</v>
      </c>
      <c r="E74" s="100"/>
      <c r="F74" s="100"/>
      <c r="G74" s="100"/>
      <c r="H74" s="100"/>
      <c r="I74" s="100"/>
      <c r="J74" s="100"/>
      <c r="K74" s="100"/>
      <c r="L74" s="100"/>
      <c r="M74" s="100"/>
    </row>
    <row r="75" spans="2:20" x14ac:dyDescent="0.25">
      <c r="B75" s="247" t="str">
        <f t="shared" si="7"/>
        <v>Servicios de enseñanza secundaria alta</v>
      </c>
      <c r="C75" s="49" t="s">
        <v>80</v>
      </c>
      <c r="D75" s="247">
        <f t="shared" si="6"/>
        <v>672997</v>
      </c>
      <c r="E75" s="100"/>
      <c r="F75" s="100"/>
      <c r="G75" s="100"/>
      <c r="H75" s="100"/>
      <c r="I75" s="100"/>
      <c r="J75" s="100"/>
      <c r="K75" s="100"/>
      <c r="L75" s="100"/>
      <c r="M75" s="100"/>
    </row>
    <row r="76" spans="2:20" x14ac:dyDescent="0.25">
      <c r="B76" s="247" t="str">
        <f t="shared" si="7"/>
        <v>Servicios de enseñanza superior terciaria de ciclo corto</v>
      </c>
      <c r="C76" s="49" t="s">
        <v>82</v>
      </c>
      <c r="D76" s="247">
        <f t="shared" si="6"/>
        <v>65400</v>
      </c>
      <c r="E76" s="100"/>
      <c r="F76" s="100"/>
      <c r="G76" s="100"/>
      <c r="H76" s="100"/>
      <c r="I76" s="100"/>
      <c r="J76" s="100"/>
      <c r="K76" s="100"/>
      <c r="L76" s="100"/>
      <c r="M76" s="100"/>
    </row>
    <row r="77" spans="2:20" x14ac:dyDescent="0.25">
      <c r="B77" s="247" t="str">
        <f t="shared" si="7"/>
        <v>Servicios de enseñanza superior de tercer nivel</v>
      </c>
      <c r="C77" s="49" t="s">
        <v>119</v>
      </c>
      <c r="D77" s="247">
        <f t="shared" si="6"/>
        <v>1091366</v>
      </c>
      <c r="E77" s="100"/>
      <c r="F77" s="100"/>
      <c r="G77" s="100"/>
      <c r="H77" s="100"/>
      <c r="I77" s="100"/>
      <c r="J77" s="100"/>
      <c r="K77" s="100"/>
      <c r="L77" s="100"/>
      <c r="M77" s="100"/>
    </row>
    <row r="78" spans="2:20" x14ac:dyDescent="0.25">
      <c r="B78" s="247" t="str">
        <f t="shared" si="7"/>
        <v>Servicios de enseñanza superior de cuarto nivel</v>
      </c>
      <c r="C78" s="49" t="s">
        <v>121</v>
      </c>
      <c r="D78" s="247">
        <f t="shared" si="6"/>
        <v>4261</v>
      </c>
      <c r="E78" s="100"/>
      <c r="F78" s="100"/>
      <c r="G78" s="100"/>
      <c r="H78" s="100"/>
      <c r="I78" s="100"/>
      <c r="J78" s="100"/>
      <c r="K78" s="100"/>
      <c r="L78" s="100"/>
      <c r="M78" s="100"/>
    </row>
    <row r="79" spans="2:20" x14ac:dyDescent="0.25">
      <c r="B79" s="247" t="str">
        <f t="shared" si="7"/>
        <v>Servicios de otros tipos de enseñanza n.c.p</v>
      </c>
      <c r="C79" s="49" t="s">
        <v>147</v>
      </c>
      <c r="D79" s="247">
        <f t="shared" si="6"/>
        <v>64771</v>
      </c>
      <c r="E79" s="100"/>
      <c r="F79" s="100"/>
      <c r="G79" s="100"/>
      <c r="H79" s="100"/>
      <c r="I79" s="100"/>
      <c r="J79" s="100"/>
      <c r="K79" s="100"/>
      <c r="L79" s="100"/>
      <c r="M79" s="100"/>
    </row>
    <row r="80" spans="2:20" x14ac:dyDescent="0.25">
      <c r="B80" s="247" t="str">
        <f t="shared" si="7"/>
        <v>Total</v>
      </c>
      <c r="C80" s="49"/>
      <c r="D80" s="247">
        <f>+SUM(D68:D79)</f>
        <v>4926261</v>
      </c>
      <c r="E80" s="100"/>
      <c r="F80" s="100"/>
      <c r="G80" s="100"/>
      <c r="H80" s="100"/>
      <c r="I80" s="100"/>
      <c r="J80" s="100"/>
      <c r="K80" s="100"/>
      <c r="L80" s="100"/>
      <c r="M80" s="100"/>
    </row>
    <row r="81" spans="2:20" x14ac:dyDescent="0.25">
      <c r="B81" s="247">
        <f t="shared" si="7"/>
        <v>0</v>
      </c>
      <c r="C81" s="49"/>
      <c r="D81" s="249">
        <f>+D80-T21</f>
        <v>0</v>
      </c>
      <c r="E81" s="100"/>
      <c r="F81" s="100"/>
      <c r="G81" s="100"/>
      <c r="H81" s="100"/>
      <c r="I81" s="100"/>
      <c r="J81" s="100"/>
      <c r="K81" s="100"/>
      <c r="L81" s="100"/>
      <c r="M81" s="100"/>
    </row>
    <row r="82" spans="2:20" x14ac:dyDescent="0.25">
      <c r="B82" s="100"/>
      <c r="C82" s="100"/>
      <c r="D82" s="100"/>
      <c r="E82" s="100"/>
      <c r="F82" s="100"/>
      <c r="G82" s="100"/>
      <c r="H82" s="100"/>
      <c r="I82" s="100"/>
      <c r="J82" s="100"/>
      <c r="K82" s="100"/>
      <c r="L82" s="100"/>
      <c r="M82" s="100"/>
    </row>
    <row r="83" spans="2:20" x14ac:dyDescent="0.25">
      <c r="B83" s="100"/>
      <c r="C83" s="100"/>
      <c r="D83" s="100"/>
      <c r="E83" s="100"/>
      <c r="F83" s="100"/>
      <c r="G83" s="100"/>
      <c r="H83" s="100"/>
      <c r="I83" s="100"/>
      <c r="J83" s="100"/>
      <c r="K83" s="100"/>
      <c r="L83" s="100"/>
      <c r="M83" s="100"/>
    </row>
    <row r="84" spans="2:20" x14ac:dyDescent="0.25">
      <c r="B84" s="100"/>
      <c r="C84" s="100"/>
      <c r="D84" s="100"/>
      <c r="E84" s="100"/>
      <c r="F84" s="100"/>
      <c r="G84" s="100"/>
      <c r="H84" s="100"/>
      <c r="I84" s="100"/>
      <c r="J84" s="100"/>
      <c r="K84" s="100"/>
      <c r="L84" s="100"/>
      <c r="M84" s="100"/>
    </row>
    <row r="85" spans="2:20" x14ac:dyDescent="0.25">
      <c r="B85" s="100"/>
      <c r="C85" s="100"/>
      <c r="D85" s="100"/>
      <c r="E85" s="100"/>
      <c r="F85" s="100"/>
      <c r="G85" s="100"/>
      <c r="H85" s="100"/>
      <c r="I85" s="100"/>
      <c r="J85" s="100"/>
      <c r="K85" s="100"/>
      <c r="L85" s="100"/>
      <c r="M85" s="100"/>
    </row>
    <row r="86" spans="2:20" x14ac:dyDescent="0.25">
      <c r="B86" s="100"/>
      <c r="C86" s="100"/>
      <c r="D86" s="100"/>
      <c r="E86" s="100"/>
      <c r="F86" s="100"/>
      <c r="G86" s="100"/>
      <c r="H86" s="100"/>
      <c r="I86" s="100"/>
      <c r="J86" s="100"/>
      <c r="K86" s="100"/>
      <c r="L86" s="100"/>
      <c r="M86" s="100"/>
    </row>
    <row r="87" spans="2:20" x14ac:dyDescent="0.25">
      <c r="B87" s="100"/>
      <c r="C87" s="100"/>
      <c r="D87" s="100"/>
      <c r="E87" s="100"/>
      <c r="F87" s="100"/>
      <c r="G87" s="100"/>
      <c r="H87" s="100"/>
      <c r="I87" s="100"/>
      <c r="J87" s="100"/>
      <c r="K87" s="100"/>
      <c r="L87" s="100"/>
      <c r="M87" s="100"/>
    </row>
    <row r="88" spans="2:20" x14ac:dyDescent="0.25">
      <c r="M88" s="250"/>
      <c r="N88" s="250"/>
      <c r="O88" s="250"/>
      <c r="P88" s="250"/>
    </row>
    <row r="89" spans="2:20" x14ac:dyDescent="0.25">
      <c r="M89" s="250"/>
      <c r="N89" s="250"/>
      <c r="O89" s="250"/>
      <c r="P89" s="250"/>
    </row>
    <row r="90" spans="2:20" x14ac:dyDescent="0.25">
      <c r="M90" s="250"/>
      <c r="N90" s="250"/>
      <c r="O90" s="250"/>
      <c r="P90" s="250"/>
    </row>
    <row r="91" spans="2:20" x14ac:dyDescent="0.25">
      <c r="M91" s="250"/>
      <c r="N91" s="250"/>
      <c r="O91" s="250"/>
      <c r="P91" s="250"/>
    </row>
    <row r="92" spans="2:20" x14ac:dyDescent="0.25">
      <c r="M92" s="250"/>
      <c r="N92" s="250"/>
      <c r="O92" s="250"/>
      <c r="P92" s="250"/>
    </row>
    <row r="93" spans="2:20" x14ac:dyDescent="0.25">
      <c r="M93" s="250"/>
      <c r="N93" s="250"/>
      <c r="O93" s="250"/>
      <c r="P93" s="250"/>
    </row>
    <row r="94" spans="2:20" x14ac:dyDescent="0.25">
      <c r="M94" s="250"/>
      <c r="N94" s="250"/>
      <c r="O94" s="250"/>
      <c r="P94" s="250"/>
    </row>
    <row r="95" spans="2:20" ht="33" customHeight="1" x14ac:dyDescent="0.25">
      <c r="B95" s="299" t="s">
        <v>259</v>
      </c>
      <c r="C95" s="299"/>
      <c r="D95" s="299"/>
      <c r="E95" s="299"/>
      <c r="F95" s="299"/>
      <c r="G95" s="299"/>
      <c r="H95" s="299"/>
      <c r="I95" s="299"/>
      <c r="J95" s="299"/>
      <c r="K95" s="299"/>
      <c r="L95" s="299"/>
      <c r="M95" s="299"/>
      <c r="N95" s="299"/>
      <c r="O95" s="299"/>
      <c r="P95" s="299"/>
      <c r="Q95" s="299"/>
      <c r="R95" s="299"/>
      <c r="S95" s="299"/>
      <c r="T95" s="299"/>
    </row>
    <row r="96" spans="2:20" x14ac:dyDescent="0.25">
      <c r="M96" s="250"/>
      <c r="N96" s="250"/>
      <c r="O96" s="250"/>
      <c r="P96" s="250"/>
    </row>
    <row r="97" spans="4:16" x14ac:dyDescent="0.25">
      <c r="M97" s="250"/>
      <c r="N97" s="250"/>
      <c r="O97" s="250"/>
      <c r="P97" s="250"/>
    </row>
    <row r="98" spans="4:16" x14ac:dyDescent="0.25">
      <c r="I98" s="184">
        <f t="shared" ref="I98:I110" si="8">+T8</f>
        <v>2024</v>
      </c>
      <c r="J98" s="184">
        <f>I98</f>
        <v>2024</v>
      </c>
      <c r="M98" s="250"/>
      <c r="N98" s="250"/>
      <c r="O98" s="250"/>
      <c r="P98" s="250"/>
    </row>
    <row r="99" spans="4:16" x14ac:dyDescent="0.25">
      <c r="D99" s="126" t="str">
        <f t="shared" ref="D99:D111" si="9">+B9</f>
        <v>Servicios de regulación y administración de servicios de enseñanza</v>
      </c>
      <c r="H99" s="242" t="s">
        <v>76</v>
      </c>
      <c r="I99" s="70">
        <f t="shared" si="8"/>
        <v>229510</v>
      </c>
      <c r="J99" s="43">
        <f t="shared" ref="J99:J110" si="10">+I99/$I$111</f>
        <v>4.658908653033203E-2</v>
      </c>
      <c r="M99" s="250"/>
      <c r="N99" s="250"/>
      <c r="O99" s="250"/>
      <c r="P99" s="250"/>
    </row>
    <row r="100" spans="4:16" x14ac:dyDescent="0.25">
      <c r="D100" s="126" t="str">
        <f t="shared" si="9"/>
        <v>Servicios de enseñanza de nivel de desarrollo infantil</v>
      </c>
      <c r="H100" s="242" t="s">
        <v>77</v>
      </c>
      <c r="I100" s="70">
        <f t="shared" si="8"/>
        <v>157258</v>
      </c>
      <c r="J100" s="43">
        <f t="shared" si="10"/>
        <v>3.1922384948747135E-2</v>
      </c>
      <c r="M100" s="250"/>
      <c r="N100" s="250"/>
      <c r="O100" s="250"/>
      <c r="P100" s="250"/>
    </row>
    <row r="101" spans="4:16" x14ac:dyDescent="0.25">
      <c r="D101" s="126" t="str">
        <f t="shared" si="9"/>
        <v>Servicios de enseñanza de nivel preprimaria inicial</v>
      </c>
      <c r="H101" s="242" t="s">
        <v>132</v>
      </c>
      <c r="I101" s="70">
        <f t="shared" si="8"/>
        <v>250172</v>
      </c>
      <c r="J101" s="43">
        <f t="shared" si="10"/>
        <v>5.0783342579696855E-2</v>
      </c>
      <c r="M101" s="250"/>
      <c r="N101" s="250"/>
      <c r="O101" s="250"/>
      <c r="P101" s="250"/>
    </row>
    <row r="102" spans="4:16" x14ac:dyDescent="0.25">
      <c r="D102" s="126" t="str">
        <f t="shared" si="9"/>
        <v>Servicios de enseñanza de nivel preprimaria preparatoria</v>
      </c>
      <c r="H102" s="242" t="s">
        <v>133</v>
      </c>
      <c r="I102" s="70">
        <f t="shared" si="8"/>
        <v>214400</v>
      </c>
      <c r="J102" s="43">
        <f t="shared" si="10"/>
        <v>4.3521851562473041E-2</v>
      </c>
      <c r="M102" s="250"/>
      <c r="N102" s="250"/>
      <c r="O102" s="250"/>
      <c r="P102" s="250"/>
    </row>
    <row r="103" spans="4:16" x14ac:dyDescent="0.25">
      <c r="D103" s="126" t="str">
        <f t="shared" si="9"/>
        <v>Servicios de enseñanza de nivel primaria elemental</v>
      </c>
      <c r="H103" s="242" t="s">
        <v>134</v>
      </c>
      <c r="I103" s="70">
        <f t="shared" si="8"/>
        <v>691815</v>
      </c>
      <c r="J103" s="43">
        <f t="shared" si="10"/>
        <v>0.14043409393046774</v>
      </c>
      <c r="M103" s="250"/>
      <c r="N103" s="250"/>
      <c r="O103" s="250"/>
      <c r="P103" s="250"/>
    </row>
    <row r="104" spans="4:16" x14ac:dyDescent="0.25">
      <c r="D104" s="126" t="str">
        <f t="shared" si="9"/>
        <v>Servicios de enseñanza de nivel primaria media</v>
      </c>
      <c r="H104" s="242" t="s">
        <v>135</v>
      </c>
      <c r="I104" s="70">
        <f t="shared" si="8"/>
        <v>704391</v>
      </c>
      <c r="J104" s="43">
        <f t="shared" si="10"/>
        <v>0.14298694283555013</v>
      </c>
      <c r="M104" s="250"/>
      <c r="N104" s="250"/>
      <c r="O104" s="250"/>
      <c r="P104" s="250"/>
    </row>
    <row r="105" spans="4:16" x14ac:dyDescent="0.25">
      <c r="D105" s="126" t="str">
        <f t="shared" si="9"/>
        <v>Servicios de enseñanza secundaria baja</v>
      </c>
      <c r="H105" s="242" t="s">
        <v>81</v>
      </c>
      <c r="I105" s="70">
        <f t="shared" si="8"/>
        <v>779920</v>
      </c>
      <c r="J105" s="43">
        <f t="shared" si="10"/>
        <v>0.15831885480692151</v>
      </c>
      <c r="M105" s="250"/>
      <c r="N105" s="250"/>
      <c r="O105" s="250"/>
      <c r="P105" s="250"/>
    </row>
    <row r="106" spans="4:16" x14ac:dyDescent="0.25">
      <c r="D106" s="126" t="str">
        <f t="shared" si="9"/>
        <v>Servicios de enseñanza secundaria alta</v>
      </c>
      <c r="H106" s="242" t="s">
        <v>80</v>
      </c>
      <c r="I106" s="70">
        <f t="shared" si="8"/>
        <v>672997</v>
      </c>
      <c r="J106" s="43">
        <f t="shared" si="10"/>
        <v>0.1366141582835339</v>
      </c>
      <c r="M106" s="250"/>
      <c r="N106" s="250"/>
      <c r="O106" s="250"/>
      <c r="P106" s="250"/>
    </row>
    <row r="107" spans="4:16" x14ac:dyDescent="0.25">
      <c r="D107" s="126" t="str">
        <f t="shared" si="9"/>
        <v>Servicios de enseñanza superior terciaria de ciclo corto</v>
      </c>
      <c r="H107" s="242" t="s">
        <v>82</v>
      </c>
      <c r="I107" s="70">
        <f t="shared" si="8"/>
        <v>65400</v>
      </c>
      <c r="J107" s="43">
        <f t="shared" si="10"/>
        <v>1.3275788676239445E-2</v>
      </c>
      <c r="M107" s="250"/>
      <c r="N107" s="250"/>
      <c r="O107" s="250"/>
      <c r="P107" s="250"/>
    </row>
    <row r="108" spans="4:16" x14ac:dyDescent="0.25">
      <c r="D108" s="126" t="str">
        <f t="shared" si="9"/>
        <v>Servicios de enseñanza superior de tercer nivel</v>
      </c>
      <c r="H108" s="242" t="s">
        <v>119</v>
      </c>
      <c r="I108" s="70">
        <f t="shared" si="8"/>
        <v>1091366</v>
      </c>
      <c r="J108" s="43">
        <f t="shared" si="10"/>
        <v>0.22154043401273299</v>
      </c>
      <c r="M108" s="250"/>
      <c r="N108" s="250"/>
      <c r="O108" s="250"/>
      <c r="P108" s="250"/>
    </row>
    <row r="109" spans="4:16" x14ac:dyDescent="0.25">
      <c r="D109" s="126" t="str">
        <f t="shared" si="9"/>
        <v>Servicios de enseñanza superior de cuarto nivel</v>
      </c>
      <c r="H109" s="242" t="s">
        <v>121</v>
      </c>
      <c r="I109" s="70">
        <f t="shared" si="8"/>
        <v>4261</v>
      </c>
      <c r="J109" s="43">
        <f t="shared" si="10"/>
        <v>8.6495620106202245E-4</v>
      </c>
      <c r="M109" s="250"/>
      <c r="N109" s="250"/>
      <c r="O109" s="250"/>
      <c r="P109" s="250"/>
    </row>
    <row r="110" spans="4:16" x14ac:dyDescent="0.25">
      <c r="D110" s="126" t="str">
        <f t="shared" si="9"/>
        <v>Servicios de otros tipos de enseñanza n.c.p</v>
      </c>
      <c r="H110" s="242" t="s">
        <v>86</v>
      </c>
      <c r="I110" s="70">
        <f t="shared" si="8"/>
        <v>64771</v>
      </c>
      <c r="J110" s="43">
        <f t="shared" si="10"/>
        <v>1.3148105632243196E-2</v>
      </c>
      <c r="M110" s="250"/>
      <c r="N110" s="250"/>
      <c r="O110" s="250"/>
      <c r="P110" s="250"/>
    </row>
    <row r="111" spans="4:16" x14ac:dyDescent="0.25">
      <c r="D111" s="126" t="str">
        <f t="shared" si="9"/>
        <v>Total</v>
      </c>
      <c r="I111" s="70">
        <f>+SUM(I99:I110)</f>
        <v>4926261</v>
      </c>
      <c r="J111" s="43">
        <f>+J99+J100+J101+J102+J103+J104+J105+J106+J107+J108+J109+J110</f>
        <v>1</v>
      </c>
      <c r="M111" s="250"/>
      <c r="N111" s="250"/>
      <c r="O111" s="250"/>
      <c r="P111" s="250"/>
    </row>
    <row r="112" spans="4:16" x14ac:dyDescent="0.25">
      <c r="I112" s="70">
        <f>+I111-T21</f>
        <v>0</v>
      </c>
      <c r="M112" s="250"/>
      <c r="N112" s="250"/>
      <c r="O112" s="250"/>
      <c r="P112" s="250"/>
    </row>
    <row r="113" spans="4:16" x14ac:dyDescent="0.25">
      <c r="F113" s="70"/>
      <c r="M113" s="250"/>
      <c r="N113" s="250"/>
      <c r="O113" s="250"/>
      <c r="P113" s="250"/>
    </row>
    <row r="114" spans="4:16" x14ac:dyDescent="0.25">
      <c r="D114" s="70"/>
      <c r="M114" s="250"/>
      <c r="N114" s="250"/>
      <c r="O114" s="250"/>
      <c r="P114" s="250"/>
    </row>
    <row r="115" spans="4:16" x14ac:dyDescent="0.25">
      <c r="D115" s="70"/>
      <c r="M115" s="250"/>
      <c r="N115" s="250"/>
      <c r="O115" s="250"/>
      <c r="P115" s="250"/>
    </row>
    <row r="116" spans="4:16" x14ac:dyDescent="0.25">
      <c r="D116" s="70"/>
      <c r="M116" s="250"/>
      <c r="N116" s="250"/>
      <c r="O116" s="250"/>
      <c r="P116" s="250"/>
    </row>
    <row r="117" spans="4:16" x14ac:dyDescent="0.25">
      <c r="D117" s="70"/>
      <c r="M117" s="250"/>
      <c r="N117" s="250"/>
      <c r="O117" s="250"/>
      <c r="P117" s="250"/>
    </row>
    <row r="118" spans="4:16" x14ac:dyDescent="0.25">
      <c r="D118" s="70"/>
      <c r="M118" s="250"/>
      <c r="N118" s="250"/>
      <c r="O118" s="250"/>
      <c r="P118" s="250"/>
    </row>
    <row r="119" spans="4:16" x14ac:dyDescent="0.25">
      <c r="D119" s="70"/>
      <c r="M119" s="250"/>
      <c r="N119" s="250"/>
      <c r="O119" s="250"/>
      <c r="P119" s="250"/>
    </row>
    <row r="120" spans="4:16" x14ac:dyDescent="0.25">
      <c r="D120" s="70"/>
      <c r="M120" s="250"/>
      <c r="N120" s="250"/>
      <c r="O120" s="250"/>
      <c r="P120" s="250"/>
    </row>
    <row r="121" spans="4:16" x14ac:dyDescent="0.25">
      <c r="D121" s="70"/>
      <c r="M121" s="250"/>
      <c r="N121" s="250"/>
      <c r="O121" s="250"/>
      <c r="P121" s="250"/>
    </row>
    <row r="122" spans="4:16" x14ac:dyDescent="0.25">
      <c r="D122" s="70"/>
      <c r="M122" s="250"/>
      <c r="N122" s="250"/>
      <c r="O122" s="250"/>
      <c r="P122" s="250"/>
    </row>
    <row r="123" spans="4:16" x14ac:dyDescent="0.25">
      <c r="D123" s="70"/>
      <c r="M123" s="250"/>
      <c r="N123" s="250"/>
      <c r="O123" s="250"/>
      <c r="P123" s="250"/>
    </row>
    <row r="124" spans="4:16" x14ac:dyDescent="0.25">
      <c r="D124" s="70"/>
      <c r="M124" s="250"/>
      <c r="N124" s="250"/>
      <c r="O124" s="250"/>
      <c r="P124" s="250"/>
    </row>
    <row r="125" spans="4:16" x14ac:dyDescent="0.25">
      <c r="D125" s="70"/>
      <c r="M125" s="250"/>
      <c r="N125" s="250"/>
      <c r="O125" s="250"/>
      <c r="P125" s="250"/>
    </row>
    <row r="126" spans="4:16" x14ac:dyDescent="0.25">
      <c r="D126" s="70"/>
      <c r="M126" s="250"/>
      <c r="N126" s="250"/>
      <c r="O126" s="250"/>
      <c r="P126" s="250"/>
    </row>
    <row r="127" spans="4:16" x14ac:dyDescent="0.25">
      <c r="D127" s="70"/>
      <c r="M127" s="250"/>
      <c r="N127" s="250"/>
      <c r="O127" s="250"/>
      <c r="P127" s="250"/>
    </row>
    <row r="128" spans="4:16" x14ac:dyDescent="0.25">
      <c r="D128" s="70"/>
      <c r="M128" s="250"/>
      <c r="N128" s="250"/>
      <c r="O128" s="250"/>
      <c r="P128" s="250"/>
    </row>
    <row r="129" spans="2:16" x14ac:dyDescent="0.25">
      <c r="D129" s="70"/>
      <c r="M129" s="250"/>
      <c r="N129" s="250"/>
      <c r="O129" s="250"/>
      <c r="P129" s="250"/>
    </row>
    <row r="130" spans="2:16" x14ac:dyDescent="0.25">
      <c r="D130" s="70"/>
      <c r="M130" s="250"/>
      <c r="N130" s="250"/>
      <c r="O130" s="250"/>
      <c r="P130" s="250"/>
    </row>
    <row r="131" spans="2:16" x14ac:dyDescent="0.25">
      <c r="D131" s="70"/>
      <c r="M131" s="250"/>
      <c r="N131" s="250"/>
      <c r="O131" s="250"/>
      <c r="P131" s="250"/>
    </row>
    <row r="132" spans="2:16" ht="15.75" customHeight="1" x14ac:dyDescent="0.25"/>
    <row r="133" spans="2:16" ht="14.25" customHeight="1" x14ac:dyDescent="0.25"/>
    <row r="134" spans="2:16" ht="16.5" customHeight="1" x14ac:dyDescent="0.3">
      <c r="B134" s="54" t="s">
        <v>263</v>
      </c>
    </row>
    <row r="135" spans="2:16" ht="14.25" customHeight="1" x14ac:dyDescent="0.3">
      <c r="B135" s="34"/>
    </row>
  </sheetData>
  <sheetProtection selectLockedCells="1" selectUnlockedCells="1"/>
  <mergeCells count="7">
    <mergeCell ref="B95:T95"/>
    <mergeCell ref="B63:T63"/>
    <mergeCell ref="B5:T5"/>
    <mergeCell ref="B4:T4"/>
    <mergeCell ref="B7:T7"/>
    <mergeCell ref="B25:T25"/>
    <mergeCell ref="B65:T65"/>
  </mergeCells>
  <conditionalFormatting sqref="D81 I112 F113 D114:D131">
    <cfRule type="cellIs" dxfId="5" priority="5" operator="notEqual">
      <formula>0</formula>
    </cfRule>
  </conditionalFormatting>
  <conditionalFormatting sqref="F42:J42">
    <cfRule type="cellIs" dxfId="4" priority="2" operator="notEqual">
      <formula>0</formula>
    </cfRule>
  </conditionalFormatting>
  <hyperlinks>
    <hyperlink ref="B2" location="Indice!A1" display="Índice"/>
    <hyperlink ref="B63" location="'6.1_NIVELES EDUCATIVOS'!A1" display="Ver anexo 6.1"/>
    <hyperlink ref="B63:O63" location="'4.1_NIVELES EDUCATIVOS'!_Toc27581055" display="Correspondencia de niveles educativos de las Cuentas Satélite de Educación y Sistema Nacional Educativo (Ver anexo 6.1)"/>
    <hyperlink ref="S2" location="'2.1.7_GCFT SEG PRODUCT'!A1" display="Anterior"/>
    <hyperlink ref="T2" location="'2.1.9_GCFT HOG SEG PRODUCT'!A1" display="Siguiente"/>
  </hyperlinks>
  <pageMargins left="0.25" right="0.25" top="0.75" bottom="0.75" header="0.3" footer="0.3"/>
  <pageSetup paperSize="9" scale="85" orientation="portrait" horizontalDpi="4294967293" verticalDpi="30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7"/>
  <sheetViews>
    <sheetView showGridLines="0" showZeros="0" zoomScale="60" zoomScaleNormal="60" zoomScaleSheetLayoutView="100" workbookViewId="0">
      <pane ySplit="2" topLeftCell="A3" activePane="bottomLeft" state="frozen"/>
      <selection activeCell="B51" sqref="B51:T51"/>
      <selection pane="bottomLeft"/>
    </sheetView>
  </sheetViews>
  <sheetFormatPr baseColWidth="10" defaultRowHeight="13.5" x14ac:dyDescent="0.25"/>
  <cols>
    <col min="1" max="1" width="2.7109375" customWidth="1"/>
    <col min="2" max="2" width="50.7109375" customWidth="1"/>
    <col min="3" max="20" width="14.28515625" customWidth="1"/>
    <col min="21" max="21" width="2.7109375" customWidth="1"/>
    <col min="22" max="251" width="11.42578125" customWidth="1"/>
    <col min="252" max="252" width="2.7109375" customWidth="1"/>
    <col min="253" max="253" width="5.5703125" customWidth="1"/>
    <col min="254" max="254" width="14.5703125" customWidth="1"/>
    <col min="255" max="255" width="11.85546875" customWidth="1"/>
    <col min="256" max="258" width="15.7109375" customWidth="1"/>
  </cols>
  <sheetData>
    <row r="1" spans="2:20" ht="85.15" customHeight="1" x14ac:dyDescent="0.25"/>
    <row r="2" spans="2:20" ht="17.25" customHeight="1" x14ac:dyDescent="0.25">
      <c r="B2" s="14" t="s">
        <v>0</v>
      </c>
      <c r="C2" s="15"/>
      <c r="D2" s="15"/>
      <c r="E2" s="15"/>
      <c r="F2" s="15"/>
      <c r="G2" s="15"/>
      <c r="H2" s="15"/>
      <c r="I2" s="15"/>
      <c r="J2" s="15"/>
      <c r="K2" s="15"/>
      <c r="L2" s="15"/>
      <c r="M2" s="15"/>
      <c r="S2" s="16" t="s">
        <v>138</v>
      </c>
      <c r="T2" s="16" t="s">
        <v>137</v>
      </c>
    </row>
    <row r="3" spans="2:20" ht="18" customHeight="1" x14ac:dyDescent="0.25">
      <c r="B3" s="17"/>
      <c r="C3" s="18"/>
      <c r="D3" s="18"/>
      <c r="E3" s="18"/>
      <c r="F3" s="18"/>
      <c r="G3" s="18"/>
      <c r="H3" s="18"/>
      <c r="I3" s="18"/>
      <c r="J3" s="18"/>
      <c r="K3" s="18"/>
      <c r="L3" s="18"/>
      <c r="M3" s="18"/>
      <c r="S3" s="20"/>
      <c r="T3" s="20"/>
    </row>
    <row r="4" spans="2:20" ht="18" customHeight="1" x14ac:dyDescent="0.25">
      <c r="B4" s="298" t="s">
        <v>68</v>
      </c>
      <c r="C4" s="298"/>
      <c r="D4" s="298"/>
      <c r="E4" s="298"/>
      <c r="F4" s="298"/>
      <c r="G4" s="298"/>
      <c r="H4" s="298"/>
      <c r="I4" s="298"/>
      <c r="J4" s="298"/>
      <c r="K4" s="298"/>
      <c r="L4" s="298"/>
      <c r="M4" s="298"/>
      <c r="N4" s="298"/>
      <c r="O4" s="298"/>
      <c r="P4" s="298"/>
      <c r="Q4" s="298"/>
      <c r="R4" s="298"/>
      <c r="S4" s="298"/>
      <c r="T4" s="298"/>
    </row>
    <row r="5" spans="2:20" ht="34.9" customHeight="1" x14ac:dyDescent="0.25">
      <c r="B5" s="299" t="s">
        <v>235</v>
      </c>
      <c r="C5" s="299"/>
      <c r="D5" s="299"/>
      <c r="E5" s="299"/>
      <c r="F5" s="299"/>
      <c r="G5" s="299"/>
      <c r="H5" s="299"/>
      <c r="I5" s="299"/>
      <c r="J5" s="299"/>
      <c r="K5" s="299"/>
      <c r="L5" s="299"/>
      <c r="M5" s="299"/>
      <c r="N5" s="299"/>
      <c r="O5" s="299"/>
      <c r="P5" s="299"/>
      <c r="Q5" s="299"/>
      <c r="R5" s="299"/>
      <c r="S5" s="299"/>
      <c r="T5" s="299"/>
    </row>
    <row r="6" spans="2:20" ht="18" customHeight="1" x14ac:dyDescent="0.25">
      <c r="C6" s="21"/>
      <c r="D6" s="21"/>
      <c r="E6" s="21"/>
      <c r="F6" s="21"/>
      <c r="G6" s="21"/>
      <c r="H6" s="21"/>
      <c r="I6" s="21"/>
      <c r="J6" s="21"/>
      <c r="K6" s="21"/>
      <c r="L6" s="21"/>
      <c r="M6" s="21"/>
      <c r="N6" s="21"/>
      <c r="O6" s="21"/>
      <c r="P6" s="21"/>
      <c r="Q6" s="20"/>
      <c r="R6" s="20"/>
    </row>
    <row r="7" spans="2:20" ht="33" customHeight="1" x14ac:dyDescent="0.25">
      <c r="B7" s="300" t="s">
        <v>58</v>
      </c>
      <c r="C7" s="300"/>
      <c r="D7" s="300"/>
      <c r="E7" s="300"/>
      <c r="F7" s="300"/>
      <c r="G7" s="300"/>
      <c r="H7" s="300"/>
      <c r="I7" s="300"/>
      <c r="J7" s="300"/>
      <c r="K7" s="300"/>
      <c r="L7" s="300"/>
      <c r="M7" s="300"/>
      <c r="N7" s="300"/>
      <c r="O7" s="300"/>
      <c r="P7" s="300"/>
      <c r="Q7" s="300"/>
      <c r="R7" s="300"/>
      <c r="S7" s="300"/>
      <c r="T7" s="300"/>
    </row>
    <row r="8" spans="2:20" ht="33" customHeight="1" x14ac:dyDescent="0.25">
      <c r="B8" s="24" t="s">
        <v>1</v>
      </c>
      <c r="C8" s="24">
        <v>2007</v>
      </c>
      <c r="D8" s="24">
        <v>2008</v>
      </c>
      <c r="E8" s="24">
        <v>2009</v>
      </c>
      <c r="F8" s="24">
        <v>2010</v>
      </c>
      <c r="G8" s="24">
        <v>2011</v>
      </c>
      <c r="H8" s="24">
        <v>2012</v>
      </c>
      <c r="I8" s="24">
        <v>2013</v>
      </c>
      <c r="J8" s="24">
        <v>2014</v>
      </c>
      <c r="K8" s="24">
        <v>2015</v>
      </c>
      <c r="L8" s="24">
        <v>2016</v>
      </c>
      <c r="M8" s="24">
        <v>2017</v>
      </c>
      <c r="N8" s="24">
        <v>2018</v>
      </c>
      <c r="O8" s="24">
        <v>2019</v>
      </c>
      <c r="P8" s="24">
        <v>2020</v>
      </c>
      <c r="Q8" s="24">
        <v>2021</v>
      </c>
      <c r="R8" s="24">
        <v>2022</v>
      </c>
      <c r="S8" s="24">
        <v>2023</v>
      </c>
      <c r="T8" s="24">
        <v>2024</v>
      </c>
    </row>
    <row r="9" spans="2:20" ht="33" customHeight="1" x14ac:dyDescent="0.25">
      <c r="B9" s="121" t="s">
        <v>318</v>
      </c>
      <c r="C9" s="78">
        <v>1207480</v>
      </c>
      <c r="D9" s="78">
        <v>1304372</v>
      </c>
      <c r="E9" s="78">
        <v>1358820</v>
      </c>
      <c r="F9" s="78">
        <v>1585215</v>
      </c>
      <c r="G9" s="78">
        <v>1687140</v>
      </c>
      <c r="H9" s="78">
        <v>1791309</v>
      </c>
      <c r="I9" s="78">
        <v>1913646</v>
      </c>
      <c r="J9" s="78">
        <v>2099370</v>
      </c>
      <c r="K9" s="78">
        <v>2090032</v>
      </c>
      <c r="L9" s="78">
        <v>2151378</v>
      </c>
      <c r="M9" s="78">
        <v>2298717</v>
      </c>
      <c r="N9" s="78">
        <v>2438329</v>
      </c>
      <c r="O9" s="78">
        <v>2517532</v>
      </c>
      <c r="P9" s="78">
        <v>2088091</v>
      </c>
      <c r="Q9" s="78">
        <v>2313631</v>
      </c>
      <c r="R9" s="78">
        <v>2460285</v>
      </c>
      <c r="S9" s="78">
        <v>2540034</v>
      </c>
      <c r="T9" s="78">
        <v>2558991</v>
      </c>
    </row>
    <row r="10" spans="2:20" ht="33" customHeight="1" x14ac:dyDescent="0.25">
      <c r="B10" s="108" t="s">
        <v>324</v>
      </c>
      <c r="C10" s="109">
        <v>3313</v>
      </c>
      <c r="D10" s="109">
        <v>3874</v>
      </c>
      <c r="E10" s="109">
        <v>4111</v>
      </c>
      <c r="F10" s="109">
        <v>3886</v>
      </c>
      <c r="G10" s="109">
        <v>1710</v>
      </c>
      <c r="H10" s="109">
        <v>1277</v>
      </c>
      <c r="I10" s="109">
        <v>625</v>
      </c>
      <c r="J10" s="109">
        <v>233</v>
      </c>
      <c r="K10" s="109">
        <v>1681</v>
      </c>
      <c r="L10" s="109">
        <v>1429</v>
      </c>
      <c r="M10" s="109">
        <v>1615</v>
      </c>
      <c r="N10" s="109">
        <v>1699</v>
      </c>
      <c r="O10" s="109">
        <v>1524</v>
      </c>
      <c r="P10" s="109">
        <v>1569</v>
      </c>
      <c r="Q10" s="109">
        <v>1247</v>
      </c>
      <c r="R10" s="109">
        <v>1774</v>
      </c>
      <c r="S10" s="109">
        <v>2046</v>
      </c>
      <c r="T10" s="109">
        <v>3066</v>
      </c>
    </row>
    <row r="11" spans="2:20" ht="33" customHeight="1" x14ac:dyDescent="0.25">
      <c r="B11" s="108" t="s">
        <v>325</v>
      </c>
      <c r="C11" s="109">
        <v>20609</v>
      </c>
      <c r="D11" s="109">
        <v>21401</v>
      </c>
      <c r="E11" s="109">
        <v>21862</v>
      </c>
      <c r="F11" s="109">
        <v>25129</v>
      </c>
      <c r="G11" s="109">
        <v>25972</v>
      </c>
      <c r="H11" s="109">
        <v>25561</v>
      </c>
      <c r="I11" s="109">
        <v>24884</v>
      </c>
      <c r="J11" s="109">
        <v>27439</v>
      </c>
      <c r="K11" s="109">
        <v>34147</v>
      </c>
      <c r="L11" s="109">
        <v>42174</v>
      </c>
      <c r="M11" s="109">
        <v>36016</v>
      </c>
      <c r="N11" s="109">
        <v>38890</v>
      </c>
      <c r="O11" s="109">
        <v>38466</v>
      </c>
      <c r="P11" s="109">
        <v>10684</v>
      </c>
      <c r="Q11" s="109">
        <v>20036</v>
      </c>
      <c r="R11" s="109">
        <v>35340</v>
      </c>
      <c r="S11" s="109">
        <v>38261</v>
      </c>
      <c r="T11" s="109">
        <v>36266</v>
      </c>
    </row>
    <row r="12" spans="2:20" ht="33" customHeight="1" x14ac:dyDescent="0.25">
      <c r="B12" s="108" t="s">
        <v>326</v>
      </c>
      <c r="C12" s="109">
        <v>24751.137841539999</v>
      </c>
      <c r="D12" s="109">
        <v>25675.31618967</v>
      </c>
      <c r="E12" s="109">
        <v>29805.570076619999</v>
      </c>
      <c r="F12" s="109">
        <v>36901.238652100001</v>
      </c>
      <c r="G12" s="109">
        <v>40971.898072169999</v>
      </c>
      <c r="H12" s="109">
        <v>47393.391728959999</v>
      </c>
      <c r="I12" s="109">
        <v>56170.461715079997</v>
      </c>
      <c r="J12" s="109">
        <v>66613.872605259996</v>
      </c>
      <c r="K12" s="109">
        <v>82867.140150509993</v>
      </c>
      <c r="L12" s="109">
        <v>89001.103200700003</v>
      </c>
      <c r="M12" s="109">
        <v>99900.011216009996</v>
      </c>
      <c r="N12" s="109">
        <v>107535</v>
      </c>
      <c r="O12" s="109">
        <v>102247</v>
      </c>
      <c r="P12" s="109">
        <v>47046</v>
      </c>
      <c r="Q12" s="109">
        <v>53813</v>
      </c>
      <c r="R12" s="109">
        <v>75756</v>
      </c>
      <c r="S12" s="109">
        <v>77066</v>
      </c>
      <c r="T12" s="109">
        <v>73640</v>
      </c>
    </row>
    <row r="13" spans="2:20" ht="33" customHeight="1" x14ac:dyDescent="0.25">
      <c r="B13" s="108" t="s">
        <v>327</v>
      </c>
      <c r="C13" s="109">
        <v>42191.862158459997</v>
      </c>
      <c r="D13" s="109">
        <v>43701.683810330003</v>
      </c>
      <c r="E13" s="109">
        <v>43514.429923379997</v>
      </c>
      <c r="F13" s="109">
        <v>49586.761347899999</v>
      </c>
      <c r="G13" s="109">
        <v>52388.101927830001</v>
      </c>
      <c r="H13" s="109">
        <v>57300.608271040001</v>
      </c>
      <c r="I13" s="109">
        <v>54677.538284920003</v>
      </c>
      <c r="J13" s="109">
        <v>57028.127394739997</v>
      </c>
      <c r="K13" s="109">
        <v>58677.85984949</v>
      </c>
      <c r="L13" s="109">
        <v>60992.896799299997</v>
      </c>
      <c r="M13" s="109">
        <v>70417.988783990004</v>
      </c>
      <c r="N13" s="109">
        <v>74306</v>
      </c>
      <c r="O13" s="109">
        <v>74155</v>
      </c>
      <c r="P13" s="109">
        <v>59321</v>
      </c>
      <c r="Q13" s="109">
        <v>56249</v>
      </c>
      <c r="R13" s="109">
        <v>60288</v>
      </c>
      <c r="S13" s="109">
        <v>58542</v>
      </c>
      <c r="T13" s="109">
        <v>56903</v>
      </c>
    </row>
    <row r="14" spans="2:20" ht="33" customHeight="1" x14ac:dyDescent="0.25">
      <c r="B14" s="108" t="s">
        <v>328</v>
      </c>
      <c r="C14" s="109">
        <v>175940.93682131</v>
      </c>
      <c r="D14" s="109">
        <v>182135.42535715</v>
      </c>
      <c r="E14" s="109">
        <v>189798.89522636001</v>
      </c>
      <c r="F14" s="109">
        <v>213820.94760516001</v>
      </c>
      <c r="G14" s="109">
        <v>215052.41794144001</v>
      </c>
      <c r="H14" s="109">
        <v>224805.66398282</v>
      </c>
      <c r="I14" s="109">
        <v>238441.63849869999</v>
      </c>
      <c r="J14" s="109">
        <v>245778.58524638001</v>
      </c>
      <c r="K14" s="109">
        <v>232065.47118637999</v>
      </c>
      <c r="L14" s="109">
        <v>240983.39294240001</v>
      </c>
      <c r="M14" s="109">
        <v>253792.19322377999</v>
      </c>
      <c r="N14" s="109">
        <v>281949</v>
      </c>
      <c r="O14" s="109">
        <v>281007</v>
      </c>
      <c r="P14" s="109">
        <v>215052</v>
      </c>
      <c r="Q14" s="109">
        <v>220962</v>
      </c>
      <c r="R14" s="109">
        <v>237595</v>
      </c>
      <c r="S14" s="109">
        <v>234041</v>
      </c>
      <c r="T14" s="109">
        <v>229427</v>
      </c>
    </row>
    <row r="15" spans="2:20" ht="33" customHeight="1" x14ac:dyDescent="0.25">
      <c r="B15" s="108" t="s">
        <v>329</v>
      </c>
      <c r="C15" s="109">
        <v>145224.06317869</v>
      </c>
      <c r="D15" s="109">
        <v>150331.57464285</v>
      </c>
      <c r="E15" s="109">
        <v>163953.10477363999</v>
      </c>
      <c r="F15" s="109">
        <v>193251.05239483999</v>
      </c>
      <c r="G15" s="109">
        <v>199572.58205855999</v>
      </c>
      <c r="H15" s="109">
        <v>206411.33601718</v>
      </c>
      <c r="I15" s="109">
        <v>213341.36150130001</v>
      </c>
      <c r="J15" s="109">
        <v>215944.41475361999</v>
      </c>
      <c r="K15" s="109">
        <v>206655.52881362001</v>
      </c>
      <c r="L15" s="109">
        <v>218770.60705759999</v>
      </c>
      <c r="M15" s="109">
        <v>231443.80677622001</v>
      </c>
      <c r="N15" s="109">
        <v>245849</v>
      </c>
      <c r="O15" s="109">
        <v>243117</v>
      </c>
      <c r="P15" s="109">
        <v>198633</v>
      </c>
      <c r="Q15" s="109">
        <v>215223</v>
      </c>
      <c r="R15" s="109">
        <v>230896</v>
      </c>
      <c r="S15" s="109">
        <v>231954</v>
      </c>
      <c r="T15" s="109">
        <v>225627</v>
      </c>
    </row>
    <row r="16" spans="2:20" ht="33" customHeight="1" x14ac:dyDescent="0.25">
      <c r="B16" s="108" t="s">
        <v>330</v>
      </c>
      <c r="C16" s="109">
        <v>116141</v>
      </c>
      <c r="D16" s="109">
        <v>118208</v>
      </c>
      <c r="E16" s="109">
        <v>122881</v>
      </c>
      <c r="F16" s="109">
        <v>143113</v>
      </c>
      <c r="G16" s="109">
        <v>150413</v>
      </c>
      <c r="H16" s="109">
        <v>159418</v>
      </c>
      <c r="I16" s="109">
        <v>163094</v>
      </c>
      <c r="J16" s="109">
        <v>176918</v>
      </c>
      <c r="K16" s="109">
        <v>171073</v>
      </c>
      <c r="L16" s="109">
        <v>173292</v>
      </c>
      <c r="M16" s="109">
        <v>181941</v>
      </c>
      <c r="N16" s="109">
        <v>196073</v>
      </c>
      <c r="O16" s="109">
        <v>199054</v>
      </c>
      <c r="P16" s="109">
        <v>163239</v>
      </c>
      <c r="Q16" s="109">
        <v>164210</v>
      </c>
      <c r="R16" s="109">
        <v>175028</v>
      </c>
      <c r="S16" s="109">
        <v>189829</v>
      </c>
      <c r="T16" s="109">
        <v>203794</v>
      </c>
    </row>
    <row r="17" spans="2:20" ht="33" customHeight="1" x14ac:dyDescent="0.25">
      <c r="B17" s="108" t="s">
        <v>331</v>
      </c>
      <c r="C17" s="109">
        <v>106260</v>
      </c>
      <c r="D17" s="109">
        <v>108007</v>
      </c>
      <c r="E17" s="109">
        <v>111932</v>
      </c>
      <c r="F17" s="109">
        <v>135815</v>
      </c>
      <c r="G17" s="109">
        <v>148411</v>
      </c>
      <c r="H17" s="109">
        <v>160508</v>
      </c>
      <c r="I17" s="109">
        <v>171873</v>
      </c>
      <c r="J17" s="109">
        <v>190076</v>
      </c>
      <c r="K17" s="109">
        <v>181575</v>
      </c>
      <c r="L17" s="109">
        <v>184299</v>
      </c>
      <c r="M17" s="109">
        <v>192789</v>
      </c>
      <c r="N17" s="109">
        <v>202734</v>
      </c>
      <c r="O17" s="109">
        <v>196872</v>
      </c>
      <c r="P17" s="109">
        <v>167480</v>
      </c>
      <c r="Q17" s="109">
        <v>172992</v>
      </c>
      <c r="R17" s="109">
        <v>180521</v>
      </c>
      <c r="S17" s="109">
        <v>189483</v>
      </c>
      <c r="T17" s="109">
        <v>193633</v>
      </c>
    </row>
    <row r="18" spans="2:20" ht="33" customHeight="1" x14ac:dyDescent="0.25">
      <c r="B18" s="108" t="s">
        <v>332</v>
      </c>
      <c r="C18" s="109">
        <v>20078</v>
      </c>
      <c r="D18" s="109">
        <v>23961</v>
      </c>
      <c r="E18" s="109">
        <v>25844</v>
      </c>
      <c r="F18" s="109">
        <v>30896</v>
      </c>
      <c r="G18" s="109">
        <v>40686</v>
      </c>
      <c r="H18" s="109">
        <v>55762</v>
      </c>
      <c r="I18" s="109">
        <v>63225</v>
      </c>
      <c r="J18" s="109">
        <v>76231</v>
      </c>
      <c r="K18" s="109">
        <v>80028</v>
      </c>
      <c r="L18" s="109">
        <v>79192</v>
      </c>
      <c r="M18" s="109">
        <v>87780</v>
      </c>
      <c r="N18" s="109">
        <v>93785</v>
      </c>
      <c r="O18" s="109">
        <v>116027</v>
      </c>
      <c r="P18" s="109">
        <v>92788</v>
      </c>
      <c r="Q18" s="109">
        <v>117273</v>
      </c>
      <c r="R18" s="109">
        <v>128117</v>
      </c>
      <c r="S18" s="109">
        <v>135795</v>
      </c>
      <c r="T18" s="109">
        <v>139906</v>
      </c>
    </row>
    <row r="19" spans="2:20" ht="33" customHeight="1" x14ac:dyDescent="0.25">
      <c r="B19" s="108" t="s">
        <v>333</v>
      </c>
      <c r="C19" s="109">
        <v>362766</v>
      </c>
      <c r="D19" s="109">
        <v>413667</v>
      </c>
      <c r="E19" s="109">
        <v>425592</v>
      </c>
      <c r="F19" s="109">
        <v>492614</v>
      </c>
      <c r="G19" s="109">
        <v>533793</v>
      </c>
      <c r="H19" s="109">
        <v>551881</v>
      </c>
      <c r="I19" s="109">
        <v>596820</v>
      </c>
      <c r="J19" s="109">
        <v>663754</v>
      </c>
      <c r="K19" s="109">
        <v>676783</v>
      </c>
      <c r="L19" s="109">
        <v>712139</v>
      </c>
      <c r="M19" s="109">
        <v>775774</v>
      </c>
      <c r="N19" s="109">
        <v>801661</v>
      </c>
      <c r="O19" s="109">
        <v>862243</v>
      </c>
      <c r="P19" s="109">
        <v>817821</v>
      </c>
      <c r="Q19" s="109">
        <v>959503</v>
      </c>
      <c r="R19" s="109">
        <v>954259</v>
      </c>
      <c r="S19" s="109">
        <v>1003015</v>
      </c>
      <c r="T19" s="109">
        <v>1036780</v>
      </c>
    </row>
    <row r="20" spans="2:20" ht="33" customHeight="1" x14ac:dyDescent="0.25">
      <c r="B20" s="108" t="s">
        <v>334</v>
      </c>
      <c r="C20" s="109">
        <v>64858</v>
      </c>
      <c r="D20" s="109">
        <v>79260</v>
      </c>
      <c r="E20" s="109">
        <v>84979</v>
      </c>
      <c r="F20" s="109">
        <v>101793</v>
      </c>
      <c r="G20" s="109">
        <v>102718</v>
      </c>
      <c r="H20" s="109">
        <v>108045</v>
      </c>
      <c r="I20" s="109">
        <v>116914</v>
      </c>
      <c r="J20" s="109">
        <v>133837</v>
      </c>
      <c r="K20" s="109">
        <v>121965</v>
      </c>
      <c r="L20" s="109">
        <v>118299</v>
      </c>
      <c r="M20" s="109">
        <v>125916</v>
      </c>
      <c r="N20" s="109">
        <v>138894</v>
      </c>
      <c r="O20" s="109">
        <v>152357</v>
      </c>
      <c r="P20" s="109">
        <v>144961</v>
      </c>
      <c r="Q20" s="109">
        <v>136297</v>
      </c>
      <c r="R20" s="109">
        <v>152867</v>
      </c>
      <c r="S20" s="109">
        <v>155203</v>
      </c>
      <c r="T20" s="109">
        <v>153459</v>
      </c>
    </row>
    <row r="21" spans="2:20" ht="33" customHeight="1" x14ac:dyDescent="0.25">
      <c r="B21" s="108" t="s">
        <v>335</v>
      </c>
      <c r="C21" s="109">
        <v>125347</v>
      </c>
      <c r="D21" s="109">
        <v>134150</v>
      </c>
      <c r="E21" s="109">
        <v>134547</v>
      </c>
      <c r="F21" s="109">
        <v>158409</v>
      </c>
      <c r="G21" s="109">
        <v>175452</v>
      </c>
      <c r="H21" s="109">
        <v>192946</v>
      </c>
      <c r="I21" s="109">
        <v>213580</v>
      </c>
      <c r="J21" s="109">
        <v>245517</v>
      </c>
      <c r="K21" s="109">
        <v>242514</v>
      </c>
      <c r="L21" s="109">
        <v>230806</v>
      </c>
      <c r="M21" s="109">
        <v>241332</v>
      </c>
      <c r="N21" s="109">
        <v>254954</v>
      </c>
      <c r="O21" s="109">
        <v>250463</v>
      </c>
      <c r="P21" s="109">
        <v>169497</v>
      </c>
      <c r="Q21" s="109">
        <v>195826</v>
      </c>
      <c r="R21" s="109">
        <v>227844</v>
      </c>
      <c r="S21" s="109">
        <v>224799</v>
      </c>
      <c r="T21" s="109">
        <v>206490</v>
      </c>
    </row>
    <row r="22" spans="2:20" ht="33" customHeight="1" x14ac:dyDescent="0.25">
      <c r="B22" s="121" t="s">
        <v>319</v>
      </c>
      <c r="C22" s="78">
        <v>529887</v>
      </c>
      <c r="D22" s="78">
        <v>600485</v>
      </c>
      <c r="E22" s="78">
        <v>671284</v>
      </c>
      <c r="F22" s="78">
        <v>701484</v>
      </c>
      <c r="G22" s="78">
        <v>744641</v>
      </c>
      <c r="H22" s="78">
        <v>795343</v>
      </c>
      <c r="I22" s="78">
        <v>851852</v>
      </c>
      <c r="J22" s="78">
        <v>936820</v>
      </c>
      <c r="K22" s="78">
        <v>944930</v>
      </c>
      <c r="L22" s="78">
        <v>920834</v>
      </c>
      <c r="M22" s="78">
        <v>926073</v>
      </c>
      <c r="N22" s="78">
        <v>938223</v>
      </c>
      <c r="O22" s="78">
        <v>939863</v>
      </c>
      <c r="P22" s="78">
        <v>634018</v>
      </c>
      <c r="Q22" s="78">
        <v>739034</v>
      </c>
      <c r="R22" s="78">
        <v>830088</v>
      </c>
      <c r="S22" s="78">
        <v>851202</v>
      </c>
      <c r="T22" s="78">
        <v>869678</v>
      </c>
    </row>
    <row r="23" spans="2:20" ht="33" customHeight="1" x14ac:dyDescent="0.25">
      <c r="B23" s="108" t="s">
        <v>170</v>
      </c>
      <c r="C23" s="109">
        <v>116394</v>
      </c>
      <c r="D23" s="109">
        <v>129596</v>
      </c>
      <c r="E23" s="109">
        <v>142062</v>
      </c>
      <c r="F23" s="109">
        <v>150080</v>
      </c>
      <c r="G23" s="109">
        <v>164235</v>
      </c>
      <c r="H23" s="109">
        <v>185416</v>
      </c>
      <c r="I23" s="109">
        <v>209329</v>
      </c>
      <c r="J23" s="109">
        <v>236326</v>
      </c>
      <c r="K23" s="109">
        <v>235564</v>
      </c>
      <c r="L23" s="109">
        <v>232220</v>
      </c>
      <c r="M23" s="109">
        <v>233852</v>
      </c>
      <c r="N23" s="109">
        <v>237671</v>
      </c>
      <c r="O23" s="109">
        <v>239721</v>
      </c>
      <c r="P23" s="109">
        <v>100650</v>
      </c>
      <c r="Q23" s="109">
        <v>127872</v>
      </c>
      <c r="R23" s="109">
        <v>183891</v>
      </c>
      <c r="S23" s="109">
        <v>191575</v>
      </c>
      <c r="T23" s="109">
        <v>194012</v>
      </c>
    </row>
    <row r="24" spans="2:20" ht="33" customHeight="1" x14ac:dyDescent="0.25">
      <c r="B24" s="108" t="s">
        <v>336</v>
      </c>
      <c r="C24" s="109">
        <v>325361</v>
      </c>
      <c r="D24" s="109">
        <v>370120</v>
      </c>
      <c r="E24" s="109">
        <v>418363</v>
      </c>
      <c r="F24" s="109">
        <v>439117</v>
      </c>
      <c r="G24" s="109">
        <v>464672</v>
      </c>
      <c r="H24" s="109">
        <v>476227</v>
      </c>
      <c r="I24" s="109">
        <v>488069</v>
      </c>
      <c r="J24" s="109">
        <v>522064</v>
      </c>
      <c r="K24" s="109">
        <v>527012</v>
      </c>
      <c r="L24" s="109">
        <v>501371</v>
      </c>
      <c r="M24" s="109">
        <v>499370</v>
      </c>
      <c r="N24" s="109">
        <v>501956</v>
      </c>
      <c r="O24" s="109">
        <v>499526</v>
      </c>
      <c r="P24" s="109">
        <v>384391</v>
      </c>
      <c r="Q24" s="109">
        <v>439044</v>
      </c>
      <c r="R24" s="109">
        <v>466156</v>
      </c>
      <c r="S24" s="109">
        <v>476821</v>
      </c>
      <c r="T24" s="109">
        <v>486090</v>
      </c>
    </row>
    <row r="25" spans="2:20" ht="33" customHeight="1" x14ac:dyDescent="0.25">
      <c r="B25" s="108" t="s">
        <v>337</v>
      </c>
      <c r="C25" s="109">
        <v>0</v>
      </c>
      <c r="D25" s="109">
        <v>0</v>
      </c>
      <c r="E25" s="109">
        <v>0</v>
      </c>
      <c r="F25" s="109">
        <v>0</v>
      </c>
      <c r="G25" s="109">
        <v>0</v>
      </c>
      <c r="H25" s="109">
        <v>0</v>
      </c>
      <c r="I25" s="109">
        <v>0</v>
      </c>
      <c r="J25" s="109">
        <v>0</v>
      </c>
      <c r="K25" s="109">
        <v>0</v>
      </c>
      <c r="L25" s="109">
        <v>0</v>
      </c>
      <c r="M25" s="109">
        <v>0</v>
      </c>
      <c r="N25" s="109">
        <v>0</v>
      </c>
      <c r="O25" s="109">
        <v>0</v>
      </c>
      <c r="P25" s="109">
        <v>0</v>
      </c>
      <c r="Q25" s="109">
        <v>0</v>
      </c>
      <c r="R25" s="109">
        <v>0</v>
      </c>
      <c r="S25" s="109">
        <v>0</v>
      </c>
      <c r="T25" s="109">
        <v>0</v>
      </c>
    </row>
    <row r="26" spans="2:20" ht="33" customHeight="1" x14ac:dyDescent="0.25">
      <c r="B26" s="108" t="s">
        <v>338</v>
      </c>
      <c r="C26" s="109">
        <v>0</v>
      </c>
      <c r="D26" s="109">
        <v>0</v>
      </c>
      <c r="E26" s="109">
        <v>0</v>
      </c>
      <c r="F26" s="109">
        <v>0</v>
      </c>
      <c r="G26" s="109">
        <v>0</v>
      </c>
      <c r="H26" s="109">
        <v>0</v>
      </c>
      <c r="I26" s="109">
        <v>0</v>
      </c>
      <c r="J26" s="109">
        <v>0</v>
      </c>
      <c r="K26" s="109">
        <v>0</v>
      </c>
      <c r="L26" s="109">
        <v>0</v>
      </c>
      <c r="M26" s="109">
        <v>0</v>
      </c>
      <c r="N26" s="109">
        <v>0</v>
      </c>
      <c r="O26" s="109">
        <v>0</v>
      </c>
      <c r="P26" s="109">
        <v>0</v>
      </c>
      <c r="Q26" s="109">
        <v>0</v>
      </c>
      <c r="R26" s="109">
        <v>0</v>
      </c>
      <c r="S26" s="109">
        <v>0</v>
      </c>
      <c r="T26" s="109">
        <v>0</v>
      </c>
    </row>
    <row r="27" spans="2:20" ht="33" customHeight="1" x14ac:dyDescent="0.25">
      <c r="B27" s="108" t="s">
        <v>339</v>
      </c>
      <c r="C27" s="109">
        <v>88132</v>
      </c>
      <c r="D27" s="109">
        <v>100769</v>
      </c>
      <c r="E27" s="109">
        <v>110859</v>
      </c>
      <c r="F27" s="109">
        <v>112287</v>
      </c>
      <c r="G27" s="109">
        <v>115734</v>
      </c>
      <c r="H27" s="109">
        <v>133700</v>
      </c>
      <c r="I27" s="109">
        <v>154454</v>
      </c>
      <c r="J27" s="109">
        <v>178430</v>
      </c>
      <c r="K27" s="109">
        <v>182354</v>
      </c>
      <c r="L27" s="109">
        <v>187243</v>
      </c>
      <c r="M27" s="109">
        <v>192851</v>
      </c>
      <c r="N27" s="109">
        <v>198596</v>
      </c>
      <c r="O27" s="109">
        <v>200616</v>
      </c>
      <c r="P27" s="109">
        <v>148977</v>
      </c>
      <c r="Q27" s="109">
        <v>172118</v>
      </c>
      <c r="R27" s="109">
        <v>180041</v>
      </c>
      <c r="S27" s="109">
        <v>182806</v>
      </c>
      <c r="T27" s="109">
        <v>189576</v>
      </c>
    </row>
    <row r="28" spans="2:20" ht="33" customHeight="1" x14ac:dyDescent="0.25">
      <c r="B28" s="108" t="s">
        <v>340</v>
      </c>
      <c r="C28" s="109">
        <v>0</v>
      </c>
      <c r="D28" s="109">
        <v>0</v>
      </c>
      <c r="E28" s="109">
        <v>0</v>
      </c>
      <c r="F28" s="109">
        <v>0</v>
      </c>
      <c r="G28" s="109">
        <v>0</v>
      </c>
      <c r="H28" s="109">
        <v>0</v>
      </c>
      <c r="I28" s="109">
        <v>0</v>
      </c>
      <c r="J28" s="109">
        <v>0</v>
      </c>
      <c r="K28" s="109">
        <v>0</v>
      </c>
      <c r="L28" s="109">
        <v>0</v>
      </c>
      <c r="M28" s="109">
        <v>0</v>
      </c>
      <c r="N28" s="109">
        <v>0</v>
      </c>
      <c r="O28" s="109">
        <v>0</v>
      </c>
      <c r="P28" s="109">
        <v>0</v>
      </c>
      <c r="Q28" s="109">
        <v>0</v>
      </c>
      <c r="R28" s="109">
        <v>0</v>
      </c>
      <c r="S28" s="109">
        <v>0</v>
      </c>
      <c r="T28" s="109">
        <v>0</v>
      </c>
    </row>
    <row r="29" spans="2:20" ht="33" customHeight="1" x14ac:dyDescent="0.25">
      <c r="B29" s="77" t="s">
        <v>309</v>
      </c>
      <c r="C29" s="78">
        <v>1737367</v>
      </c>
      <c r="D29" s="78">
        <v>1904857</v>
      </c>
      <c r="E29" s="78">
        <v>2030104</v>
      </c>
      <c r="F29" s="78">
        <v>2286699</v>
      </c>
      <c r="G29" s="78">
        <v>2431781</v>
      </c>
      <c r="H29" s="78">
        <v>2586652</v>
      </c>
      <c r="I29" s="78">
        <v>2765498</v>
      </c>
      <c r="J29" s="78">
        <v>3036190</v>
      </c>
      <c r="K29" s="78">
        <v>3034962</v>
      </c>
      <c r="L29" s="78">
        <v>3072212</v>
      </c>
      <c r="M29" s="78">
        <v>3224790</v>
      </c>
      <c r="N29" s="78">
        <v>3376552</v>
      </c>
      <c r="O29" s="78">
        <v>3457395</v>
      </c>
      <c r="P29" s="78">
        <v>2722109</v>
      </c>
      <c r="Q29" s="78">
        <v>3052665</v>
      </c>
      <c r="R29" s="78">
        <v>3290373</v>
      </c>
      <c r="S29" s="78">
        <v>3391236</v>
      </c>
      <c r="T29" s="78">
        <v>3428669</v>
      </c>
    </row>
    <row r="30" spans="2:20" ht="33" customHeight="1" x14ac:dyDescent="0.25">
      <c r="B30" s="79"/>
      <c r="C30" s="251"/>
      <c r="D30" s="251"/>
      <c r="E30" s="251"/>
      <c r="F30" s="251"/>
      <c r="G30" s="251"/>
      <c r="H30" s="251"/>
      <c r="I30" s="251"/>
      <c r="J30" s="251"/>
      <c r="K30" s="251"/>
      <c r="L30" s="251"/>
      <c r="M30" s="251"/>
      <c r="N30" s="251"/>
      <c r="O30" s="251"/>
      <c r="P30" s="251"/>
    </row>
    <row r="31" spans="2:20" ht="14.25" customHeight="1" x14ac:dyDescent="0.3">
      <c r="B31" s="34"/>
      <c r="D31" s="36"/>
      <c r="E31" s="36"/>
      <c r="F31" s="36"/>
      <c r="G31" s="36"/>
      <c r="H31" s="36"/>
      <c r="I31" s="36"/>
    </row>
    <row r="32" spans="2:20" ht="16.5" customHeight="1" x14ac:dyDescent="0.3">
      <c r="C32" s="37"/>
      <c r="D32" s="37"/>
      <c r="E32" s="37"/>
      <c r="F32" s="37"/>
      <c r="G32" s="37"/>
      <c r="H32" s="37"/>
      <c r="I32" s="37"/>
    </row>
    <row r="33" spans="2:20" ht="33" customHeight="1" x14ac:dyDescent="0.25">
      <c r="B33" s="299" t="s">
        <v>257</v>
      </c>
      <c r="C33" s="299"/>
      <c r="D33" s="299"/>
      <c r="E33" s="299"/>
      <c r="F33" s="299"/>
      <c r="G33" s="299"/>
      <c r="H33" s="299"/>
      <c r="I33" s="299"/>
      <c r="J33" s="299"/>
      <c r="K33" s="299"/>
      <c r="L33" s="299"/>
      <c r="M33" s="299"/>
      <c r="N33" s="299"/>
      <c r="O33" s="299"/>
      <c r="P33" s="299"/>
      <c r="Q33" s="299"/>
      <c r="R33" s="299"/>
      <c r="S33" s="299"/>
      <c r="T33" s="299"/>
    </row>
    <row r="34" spans="2:20" x14ac:dyDescent="0.25">
      <c r="B34" s="223"/>
      <c r="C34" s="223"/>
      <c r="D34" s="223"/>
      <c r="E34" s="223"/>
      <c r="F34" s="224"/>
      <c r="G34" s="46"/>
      <c r="H34" s="46"/>
    </row>
    <row r="35" spans="2:20" x14ac:dyDescent="0.25">
      <c r="E35" s="244"/>
      <c r="F35" s="62">
        <f>+S8</f>
        <v>2023</v>
      </c>
      <c r="G35" s="62">
        <f>+F35</f>
        <v>2023</v>
      </c>
      <c r="H35" s="62">
        <f>+T8</f>
        <v>2024</v>
      </c>
      <c r="I35" s="62">
        <f>+H35</f>
        <v>2024</v>
      </c>
    </row>
    <row r="36" spans="2:20" x14ac:dyDescent="0.25">
      <c r="D36" s="42" t="str">
        <f t="shared" ref="D36:D47" si="0">+B10</f>
        <v>Servicios de regulación y administración de servicios de enseñanza</v>
      </c>
      <c r="E36" s="42" t="s">
        <v>76</v>
      </c>
      <c r="F36" s="65">
        <f t="shared" ref="F36:F47" si="1">+S10</f>
        <v>2046</v>
      </c>
      <c r="G36" s="66">
        <f t="shared" ref="G36:G47" si="2">F36/$F$48</f>
        <v>8.0550102872638718E-4</v>
      </c>
      <c r="H36" s="191">
        <f t="shared" ref="H36:H47" si="3">+T10</f>
        <v>3066</v>
      </c>
      <c r="I36" s="186">
        <f t="shared" ref="I36:I47" si="4">H36/$H$48</f>
        <v>1.1981284811083744E-3</v>
      </c>
    </row>
    <row r="37" spans="2:20" x14ac:dyDescent="0.25">
      <c r="D37" s="42" t="str">
        <f t="shared" si="0"/>
        <v>Servicios de enseñanza de nivel de desarrollo infantil</v>
      </c>
      <c r="E37" s="42" t="s">
        <v>77</v>
      </c>
      <c r="F37" s="65">
        <f t="shared" si="1"/>
        <v>38261</v>
      </c>
      <c r="G37" s="66">
        <f t="shared" si="2"/>
        <v>1.5063184193597409E-2</v>
      </c>
      <c r="H37" s="191">
        <f t="shared" si="3"/>
        <v>36266</v>
      </c>
      <c r="I37" s="186">
        <f t="shared" si="4"/>
        <v>1.4171992007787444E-2</v>
      </c>
    </row>
    <row r="38" spans="2:20" x14ac:dyDescent="0.25">
      <c r="D38" s="42" t="str">
        <f t="shared" si="0"/>
        <v>Servicios de enseñanza de nivel preprimaria inicial</v>
      </c>
      <c r="E38" s="42" t="s">
        <v>132</v>
      </c>
      <c r="F38" s="65">
        <f t="shared" si="1"/>
        <v>77066</v>
      </c>
      <c r="G38" s="66">
        <f t="shared" si="2"/>
        <v>3.0340538748693916E-2</v>
      </c>
      <c r="H38" s="191">
        <f t="shared" si="3"/>
        <v>73640</v>
      </c>
      <c r="I38" s="186">
        <f t="shared" si="4"/>
        <v>2.877696717182671E-2</v>
      </c>
    </row>
    <row r="39" spans="2:20" x14ac:dyDescent="0.25">
      <c r="D39" s="42" t="str">
        <f t="shared" si="0"/>
        <v>Servicios de enseñanza de nivel preprimaria preparatoria</v>
      </c>
      <c r="E39" s="42" t="s">
        <v>133</v>
      </c>
      <c r="F39" s="65">
        <f t="shared" si="1"/>
        <v>58542</v>
      </c>
      <c r="G39" s="66">
        <f t="shared" si="2"/>
        <v>2.3047722983235659E-2</v>
      </c>
      <c r="H39" s="191">
        <f t="shared" si="3"/>
        <v>56903</v>
      </c>
      <c r="I39" s="186">
        <f t="shared" si="4"/>
        <v>2.2236498682488528E-2</v>
      </c>
    </row>
    <row r="40" spans="2:20" x14ac:dyDescent="0.25">
      <c r="D40" s="42" t="str">
        <f t="shared" si="0"/>
        <v>Servicios de enseñanza de nivel primaria elemental</v>
      </c>
      <c r="E40" s="42" t="s">
        <v>134</v>
      </c>
      <c r="F40" s="65">
        <f t="shared" si="1"/>
        <v>234041</v>
      </c>
      <c r="G40" s="66">
        <f t="shared" si="2"/>
        <v>9.2140892602225008E-2</v>
      </c>
      <c r="H40" s="191">
        <f t="shared" si="3"/>
        <v>229427</v>
      </c>
      <c r="I40" s="186">
        <f t="shared" si="4"/>
        <v>8.9655258654680686E-2</v>
      </c>
    </row>
    <row r="41" spans="2:20" x14ac:dyDescent="0.25">
      <c r="D41" s="42" t="str">
        <f t="shared" si="0"/>
        <v>Servicios de enseñanza de nivel primaria media</v>
      </c>
      <c r="E41" s="42" t="s">
        <v>135</v>
      </c>
      <c r="F41" s="65">
        <f t="shared" si="1"/>
        <v>231954</v>
      </c>
      <c r="G41" s="66">
        <f t="shared" si="2"/>
        <v>9.1319250057282697E-2</v>
      </c>
      <c r="H41" s="191">
        <f t="shared" si="3"/>
        <v>225627</v>
      </c>
      <c r="I41" s="186">
        <f t="shared" si="4"/>
        <v>8.8170298371506584E-2</v>
      </c>
    </row>
    <row r="42" spans="2:20" x14ac:dyDescent="0.25">
      <c r="D42" s="42" t="str">
        <f t="shared" si="0"/>
        <v>Servicios de enseñanza secundaria baja</v>
      </c>
      <c r="E42" s="42" t="s">
        <v>81</v>
      </c>
      <c r="F42" s="65">
        <f t="shared" si="1"/>
        <v>189829</v>
      </c>
      <c r="G42" s="66">
        <f t="shared" si="2"/>
        <v>7.4734826384213748E-2</v>
      </c>
      <c r="H42" s="191">
        <f t="shared" si="3"/>
        <v>203794</v>
      </c>
      <c r="I42" s="186">
        <f t="shared" si="4"/>
        <v>7.9638419986627546E-2</v>
      </c>
    </row>
    <row r="43" spans="2:20" x14ac:dyDescent="0.25">
      <c r="D43" s="42" t="str">
        <f t="shared" si="0"/>
        <v>Servicios de enseñanza secundaria alta</v>
      </c>
      <c r="E43" s="42" t="s">
        <v>80</v>
      </c>
      <c r="F43" s="65">
        <f t="shared" si="1"/>
        <v>189483</v>
      </c>
      <c r="G43" s="66">
        <f t="shared" si="2"/>
        <v>7.4598607735172046E-2</v>
      </c>
      <c r="H43" s="191">
        <f t="shared" si="3"/>
        <v>193633</v>
      </c>
      <c r="I43" s="186">
        <f t="shared" si="4"/>
        <v>7.5667714345224346E-2</v>
      </c>
    </row>
    <row r="44" spans="2:20" x14ac:dyDescent="0.25">
      <c r="D44" s="42" t="str">
        <f t="shared" si="0"/>
        <v>Servicios de enseñanza superior terciaria de ciclo corto</v>
      </c>
      <c r="E44" s="42" t="s">
        <v>82</v>
      </c>
      <c r="F44" s="65">
        <f t="shared" si="1"/>
        <v>135795</v>
      </c>
      <c r="G44" s="66">
        <f t="shared" si="2"/>
        <v>5.346188279369489E-2</v>
      </c>
      <c r="H44" s="191">
        <f t="shared" si="3"/>
        <v>139906</v>
      </c>
      <c r="I44" s="186">
        <f t="shared" si="4"/>
        <v>5.4672329836251865E-2</v>
      </c>
    </row>
    <row r="45" spans="2:20" x14ac:dyDescent="0.25">
      <c r="D45" s="42" t="str">
        <f t="shared" si="0"/>
        <v>Servicios de enseñanza superior de tercer nivel</v>
      </c>
      <c r="E45" s="42" t="s">
        <v>119</v>
      </c>
      <c r="F45" s="65">
        <f t="shared" si="1"/>
        <v>1003015</v>
      </c>
      <c r="G45" s="66">
        <f t="shared" si="2"/>
        <v>0.39488250944672393</v>
      </c>
      <c r="H45" s="191">
        <f t="shared" si="3"/>
        <v>1036780</v>
      </c>
      <c r="I45" s="186">
        <f t="shared" si="4"/>
        <v>0.40515187431296162</v>
      </c>
    </row>
    <row r="46" spans="2:20" x14ac:dyDescent="0.25">
      <c r="D46" s="42" t="str">
        <f t="shared" si="0"/>
        <v>Servicios de enseñanza superior de cuarto nivel</v>
      </c>
      <c r="E46" s="42" t="s">
        <v>121</v>
      </c>
      <c r="F46" s="65">
        <f t="shared" si="1"/>
        <v>155203</v>
      </c>
      <c r="G46" s="66">
        <f t="shared" si="2"/>
        <v>6.1102725396589182E-2</v>
      </c>
      <c r="H46" s="191">
        <f t="shared" si="3"/>
        <v>153459</v>
      </c>
      <c r="I46" s="186">
        <f t="shared" si="4"/>
        <v>5.9968557919898899E-2</v>
      </c>
    </row>
    <row r="47" spans="2:20" x14ac:dyDescent="0.25">
      <c r="D47" s="42" t="str">
        <f t="shared" si="0"/>
        <v>Servicios de otros tipos de enseñanza n.c.p</v>
      </c>
      <c r="E47" s="42" t="s">
        <v>86</v>
      </c>
      <c r="F47" s="65">
        <f t="shared" si="1"/>
        <v>224799</v>
      </c>
      <c r="G47" s="66">
        <f t="shared" si="2"/>
        <v>8.850235862984511E-2</v>
      </c>
      <c r="H47" s="191">
        <f t="shared" si="3"/>
        <v>206490</v>
      </c>
      <c r="I47" s="186">
        <f t="shared" si="4"/>
        <v>8.0691960229637386E-2</v>
      </c>
    </row>
    <row r="48" spans="2:20" x14ac:dyDescent="0.25">
      <c r="D48" s="42"/>
      <c r="E48" s="42"/>
      <c r="F48" s="252">
        <f>SUM(F36:F47)</f>
        <v>2540034</v>
      </c>
      <c r="G48" s="253">
        <f>SUM(G36:G47)</f>
        <v>1</v>
      </c>
      <c r="H48" s="252">
        <f>SUM(H36:H47)</f>
        <v>2558991</v>
      </c>
      <c r="I48" s="253">
        <f>SUM(I36:I47)</f>
        <v>0.99999999999999989</v>
      </c>
    </row>
    <row r="49" spans="2:20" x14ac:dyDescent="0.25">
      <c r="E49" s="42"/>
      <c r="F49" s="254">
        <f>+F48-S9</f>
        <v>0</v>
      </c>
      <c r="G49" s="255"/>
      <c r="H49" s="126">
        <f>+H48-T9</f>
        <v>0</v>
      </c>
    </row>
    <row r="50" spans="2:20" x14ac:dyDescent="0.25">
      <c r="C50" s="244"/>
      <c r="D50" s="254"/>
      <c r="E50" s="255"/>
    </row>
    <row r="51" spans="2:20" x14ac:dyDescent="0.25">
      <c r="C51" s="244"/>
    </row>
    <row r="52" spans="2:20" x14ac:dyDescent="0.25">
      <c r="C52" s="61"/>
      <c r="D52" s="256"/>
      <c r="E52" s="257"/>
    </row>
    <row r="53" spans="2:20" x14ac:dyDescent="0.25">
      <c r="B53" s="245"/>
      <c r="C53" s="245"/>
      <c r="D53" s="245"/>
      <c r="E53" s="245"/>
    </row>
    <row r="54" spans="2:20" x14ac:dyDescent="0.25">
      <c r="B54" s="245"/>
      <c r="C54" s="245"/>
      <c r="D54" s="245"/>
      <c r="E54" s="245"/>
    </row>
    <row r="55" spans="2:20" x14ac:dyDescent="0.25">
      <c r="B55" s="245"/>
      <c r="C55" s="245"/>
      <c r="D55" s="245"/>
      <c r="E55" s="245"/>
    </row>
    <row r="56" spans="2:20" x14ac:dyDescent="0.25">
      <c r="B56" s="245"/>
      <c r="C56" s="245"/>
      <c r="D56" s="245"/>
      <c r="E56" s="245"/>
    </row>
    <row r="57" spans="2:20" x14ac:dyDescent="0.25">
      <c r="B57" s="245"/>
      <c r="C57" s="245"/>
      <c r="D57" s="245"/>
      <c r="E57" s="245"/>
    </row>
    <row r="58" spans="2:20" x14ac:dyDescent="0.25">
      <c r="B58" s="46"/>
      <c r="C58" s="250"/>
    </row>
    <row r="59" spans="2:20" x14ac:dyDescent="0.25">
      <c r="B59" s="46"/>
    </row>
    <row r="60" spans="2:20" ht="14.25" customHeight="1" x14ac:dyDescent="0.25">
      <c r="B60" s="301" t="s">
        <v>139</v>
      </c>
      <c r="C60" s="301"/>
      <c r="D60" s="301"/>
      <c r="E60" s="301"/>
      <c r="F60" s="301"/>
      <c r="G60" s="301"/>
      <c r="H60" s="301"/>
      <c r="I60" s="301"/>
      <c r="J60" s="301"/>
      <c r="K60" s="301"/>
      <c r="L60" s="301"/>
      <c r="M60" s="301"/>
      <c r="N60" s="301"/>
      <c r="O60" s="301"/>
      <c r="P60" s="301"/>
      <c r="Q60" s="301"/>
      <c r="R60" s="301"/>
      <c r="S60" s="301"/>
      <c r="T60" s="301"/>
    </row>
    <row r="61" spans="2:20" ht="15.75" customHeight="1" x14ac:dyDescent="0.3">
      <c r="B61" s="34"/>
    </row>
    <row r="71" spans="2:20" ht="33" customHeight="1" x14ac:dyDescent="0.25">
      <c r="B71" s="299" t="s">
        <v>258</v>
      </c>
      <c r="C71" s="299"/>
      <c r="D71" s="299"/>
      <c r="E71" s="299"/>
      <c r="F71" s="299"/>
      <c r="G71" s="299"/>
      <c r="H71" s="299"/>
      <c r="I71" s="299"/>
      <c r="J71" s="299"/>
      <c r="K71" s="299"/>
      <c r="L71" s="299"/>
      <c r="M71" s="299"/>
      <c r="N71" s="299"/>
      <c r="O71" s="299"/>
      <c r="P71" s="299"/>
      <c r="Q71" s="299"/>
      <c r="R71" s="299"/>
      <c r="S71" s="299"/>
      <c r="T71" s="299"/>
    </row>
    <row r="72" spans="2:20" x14ac:dyDescent="0.25">
      <c r="B72" s="46"/>
    </row>
    <row r="73" spans="2:20" x14ac:dyDescent="0.25">
      <c r="B73" s="46"/>
    </row>
    <row r="74" spans="2:20" x14ac:dyDescent="0.25">
      <c r="G74" s="258" t="str">
        <f>+B22</f>
        <v>Productos conexos</v>
      </c>
      <c r="H74" s="185">
        <f>+S8</f>
        <v>2023</v>
      </c>
      <c r="I74" s="185">
        <f>+T8</f>
        <v>2024</v>
      </c>
      <c r="J74" s="185">
        <f>H74</f>
        <v>2023</v>
      </c>
      <c r="K74" s="185">
        <f>I74</f>
        <v>2024</v>
      </c>
    </row>
    <row r="75" spans="2:20" x14ac:dyDescent="0.25">
      <c r="G75" s="258" t="str">
        <f>+B24</f>
        <v>Pasta papel, papel y cartón, prod. editorial y otros</v>
      </c>
      <c r="H75" s="229">
        <f>+S24</f>
        <v>476821</v>
      </c>
      <c r="I75" s="229">
        <f>+T24</f>
        <v>486090</v>
      </c>
      <c r="J75" s="51">
        <f t="shared" ref="J75:J80" si="5">+H75/$H$81</f>
        <v>0.56017373079480548</v>
      </c>
      <c r="K75" s="51">
        <f t="shared" ref="K75:K80" si="6">+I75/$I$81</f>
        <v>0.55893100664843764</v>
      </c>
      <c r="L75" s="258"/>
      <c r="M75" s="258"/>
      <c r="N75" s="258"/>
      <c r="O75" s="258"/>
      <c r="P75" s="258"/>
    </row>
    <row r="76" spans="2:20" x14ac:dyDescent="0.25">
      <c r="G76" s="258" t="str">
        <f>+B23</f>
        <v xml:space="preserve">Prendas de vestir </v>
      </c>
      <c r="H76" s="229">
        <f>+S23</f>
        <v>191575</v>
      </c>
      <c r="I76" s="229">
        <f>+T23</f>
        <v>194012</v>
      </c>
      <c r="J76" s="51">
        <f t="shared" si="5"/>
        <v>0.22506408584566295</v>
      </c>
      <c r="K76" s="51">
        <f t="shared" si="6"/>
        <v>0.2230848658928937</v>
      </c>
      <c r="L76" s="258"/>
      <c r="M76" s="258"/>
      <c r="N76" s="258"/>
      <c r="O76" s="258"/>
      <c r="P76" s="258"/>
    </row>
    <row r="77" spans="2:20" x14ac:dyDescent="0.25">
      <c r="G77" s="258" t="str">
        <f>+B27</f>
        <v>Servicios de transporte y almacenamiento</v>
      </c>
      <c r="H77" s="229">
        <f>+S27</f>
        <v>182806</v>
      </c>
      <c r="I77" s="229">
        <f>+T27</f>
        <v>189576</v>
      </c>
      <c r="J77" s="51">
        <f t="shared" si="5"/>
        <v>0.21476218335953157</v>
      </c>
      <c r="K77" s="51">
        <f t="shared" si="6"/>
        <v>0.2179841274586686</v>
      </c>
      <c r="L77" s="258"/>
      <c r="M77" s="258"/>
      <c r="N77" s="258"/>
      <c r="O77" s="258"/>
      <c r="P77" s="258"/>
    </row>
    <row r="78" spans="2:20" x14ac:dyDescent="0.25">
      <c r="G78" s="258" t="str">
        <f>+B25</f>
        <v>Muebles</v>
      </c>
      <c r="H78" s="229">
        <f>+S25</f>
        <v>0</v>
      </c>
      <c r="I78" s="229">
        <f>+T25</f>
        <v>0</v>
      </c>
      <c r="J78" s="51">
        <f t="shared" si="5"/>
        <v>0</v>
      </c>
      <c r="K78" s="51">
        <f t="shared" si="6"/>
        <v>0</v>
      </c>
      <c r="L78" s="258"/>
      <c r="M78" s="258"/>
      <c r="N78" s="258"/>
      <c r="O78" s="258"/>
      <c r="P78" s="258"/>
    </row>
    <row r="79" spans="2:20" x14ac:dyDescent="0.25">
      <c r="G79" s="258" t="str">
        <f>+B26</f>
        <v>Trabajos de construcción y construcción</v>
      </c>
      <c r="H79" s="229">
        <f>+S26</f>
        <v>0</v>
      </c>
      <c r="I79" s="229">
        <f>+T26</f>
        <v>0</v>
      </c>
      <c r="J79" s="51">
        <f t="shared" si="5"/>
        <v>0</v>
      </c>
      <c r="K79" s="51">
        <f t="shared" si="6"/>
        <v>0</v>
      </c>
      <c r="L79" s="258"/>
      <c r="M79" s="258"/>
      <c r="N79" s="258"/>
      <c r="O79" s="258"/>
      <c r="P79" s="258"/>
    </row>
    <row r="80" spans="2:20" x14ac:dyDescent="0.25">
      <c r="G80" s="258" t="str">
        <f>+B28</f>
        <v>Servicios de comercio</v>
      </c>
      <c r="H80" s="229">
        <f>+S28</f>
        <v>0</v>
      </c>
      <c r="I80" s="229">
        <f>+D28</f>
        <v>0</v>
      </c>
      <c r="J80" s="51">
        <f t="shared" si="5"/>
        <v>0</v>
      </c>
      <c r="K80" s="51">
        <f t="shared" si="6"/>
        <v>0</v>
      </c>
      <c r="L80" s="258"/>
      <c r="M80" s="258"/>
      <c r="N80" s="258"/>
      <c r="O80" s="258"/>
      <c r="P80" s="258"/>
    </row>
    <row r="81" spans="2:16" x14ac:dyDescent="0.25">
      <c r="G81" s="258" t="s">
        <v>89</v>
      </c>
      <c r="H81" s="229">
        <f>+SUM(H75:H80)</f>
        <v>851202</v>
      </c>
      <c r="I81" s="229">
        <f>+SUM(I75:I80)</f>
        <v>869678</v>
      </c>
      <c r="J81" s="51">
        <f>++SUM(J75:J80)</f>
        <v>1</v>
      </c>
      <c r="K81" s="51">
        <f>++SUM(K75:K80)</f>
        <v>0.99999999999999989</v>
      </c>
      <c r="L81" s="259"/>
      <c r="M81" s="259"/>
      <c r="N81" s="259"/>
      <c r="O81" s="259"/>
      <c r="P81" s="259"/>
    </row>
    <row r="82" spans="2:16" x14ac:dyDescent="0.25">
      <c r="H82" s="187">
        <f>+H81-S22</f>
        <v>0</v>
      </c>
      <c r="I82" s="187">
        <f>+I81-T22</f>
        <v>0</v>
      </c>
      <c r="J82" s="70"/>
      <c r="K82" s="70"/>
      <c r="L82" s="70"/>
      <c r="M82" s="70"/>
      <c r="N82" s="70"/>
      <c r="O82" s="70"/>
      <c r="P82" s="70"/>
    </row>
    <row r="86" spans="2:16" x14ac:dyDescent="0.25">
      <c r="B86" s="258"/>
    </row>
    <row r="87" spans="2:16" x14ac:dyDescent="0.25">
      <c r="B87" s="258"/>
    </row>
    <row r="88" spans="2:16" x14ac:dyDescent="0.25">
      <c r="B88" s="258">
        <f>+B32</f>
        <v>0</v>
      </c>
    </row>
    <row r="89" spans="2:16" x14ac:dyDescent="0.25">
      <c r="B89" s="46"/>
    </row>
    <row r="90" spans="2:16" x14ac:dyDescent="0.25">
      <c r="B90" s="46"/>
    </row>
    <row r="91" spans="2:16" x14ac:dyDescent="0.25">
      <c r="B91" s="46"/>
    </row>
    <row r="92" spans="2:16" x14ac:dyDescent="0.25">
      <c r="B92" s="46"/>
    </row>
    <row r="93" spans="2:16" x14ac:dyDescent="0.25">
      <c r="B93" s="46"/>
    </row>
    <row r="94" spans="2:16" x14ac:dyDescent="0.25">
      <c r="B94" s="46"/>
    </row>
    <row r="95" spans="2:16" x14ac:dyDescent="0.25">
      <c r="B95" s="46"/>
    </row>
    <row r="96" spans="2:16" x14ac:dyDescent="0.25">
      <c r="B96" s="46"/>
    </row>
    <row r="97" spans="1:20" x14ac:dyDescent="0.25">
      <c r="B97" s="46"/>
    </row>
    <row r="98" spans="1:20" x14ac:dyDescent="0.25">
      <c r="B98" s="46"/>
    </row>
    <row r="99" spans="1:20" x14ac:dyDescent="0.25">
      <c r="B99" s="46"/>
    </row>
    <row r="100" spans="1:20" x14ac:dyDescent="0.25">
      <c r="B100" s="46"/>
    </row>
    <row r="101" spans="1:20" x14ac:dyDescent="0.25">
      <c r="B101" s="46"/>
    </row>
    <row r="102" spans="1:20" x14ac:dyDescent="0.25">
      <c r="B102" s="46"/>
    </row>
    <row r="103" spans="1:20" x14ac:dyDescent="0.25">
      <c r="B103" s="46"/>
    </row>
    <row r="104" spans="1:20" x14ac:dyDescent="0.25">
      <c r="B104" s="46"/>
    </row>
    <row r="105" spans="1:20" x14ac:dyDescent="0.25">
      <c r="B105" s="46"/>
    </row>
    <row r="106" spans="1:20" x14ac:dyDescent="0.25">
      <c r="B106" s="46"/>
    </row>
    <row r="107" spans="1:20" x14ac:dyDescent="0.25">
      <c r="B107" s="46"/>
    </row>
    <row r="108" spans="1:20" x14ac:dyDescent="0.25">
      <c r="B108" s="46"/>
    </row>
    <row r="109" spans="1:20" ht="33" customHeight="1" x14ac:dyDescent="0.25">
      <c r="B109" s="299" t="s">
        <v>236</v>
      </c>
      <c r="C109" s="299"/>
      <c r="D109" s="299"/>
      <c r="E109" s="299"/>
      <c r="F109" s="299"/>
      <c r="G109" s="299"/>
      <c r="H109" s="299"/>
      <c r="I109" s="299"/>
      <c r="J109" s="299"/>
      <c r="K109" s="299"/>
      <c r="L109" s="299"/>
      <c r="M109" s="299"/>
      <c r="N109" s="299"/>
      <c r="O109" s="299"/>
      <c r="P109" s="299"/>
      <c r="Q109" s="299"/>
      <c r="R109" s="299"/>
      <c r="S109" s="299"/>
      <c r="T109" s="299"/>
    </row>
    <row r="110" spans="1:20" x14ac:dyDescent="0.25">
      <c r="A110" s="263"/>
      <c r="B110" s="263"/>
      <c r="C110" s="263"/>
      <c r="D110" s="263"/>
      <c r="E110" s="263"/>
      <c r="F110" s="263"/>
      <c r="G110" s="263"/>
      <c r="H110" s="263"/>
      <c r="I110" s="263"/>
      <c r="J110" s="263"/>
      <c r="K110" s="263"/>
      <c r="L110" s="263"/>
      <c r="M110" s="263"/>
      <c r="N110" s="263"/>
    </row>
    <row r="111" spans="1:20" x14ac:dyDescent="0.25">
      <c r="A111" s="47"/>
      <c r="B111" s="47"/>
      <c r="C111" s="47"/>
      <c r="D111" s="47"/>
      <c r="E111" s="47"/>
      <c r="F111" s="47"/>
      <c r="G111" s="47"/>
      <c r="H111" s="47"/>
      <c r="I111" s="47"/>
      <c r="J111" s="47"/>
      <c r="K111" s="47"/>
      <c r="L111" s="47"/>
      <c r="M111" s="47"/>
      <c r="N111" s="47"/>
    </row>
    <row r="112" spans="1:20" x14ac:dyDescent="0.25">
      <c r="A112" s="47"/>
      <c r="B112" s="260"/>
      <c r="C112" s="260">
        <f t="shared" ref="C112:T112" si="7">+C8</f>
        <v>2007</v>
      </c>
      <c r="D112" s="260">
        <f t="shared" si="7"/>
        <v>2008</v>
      </c>
      <c r="E112" s="260">
        <f t="shared" si="7"/>
        <v>2009</v>
      </c>
      <c r="F112" s="260">
        <f t="shared" si="7"/>
        <v>2010</v>
      </c>
      <c r="G112" s="260">
        <f t="shared" si="7"/>
        <v>2011</v>
      </c>
      <c r="H112" s="260">
        <f t="shared" si="7"/>
        <v>2012</v>
      </c>
      <c r="I112" s="260">
        <f t="shared" si="7"/>
        <v>2013</v>
      </c>
      <c r="J112" s="260">
        <f t="shared" si="7"/>
        <v>2014</v>
      </c>
      <c r="K112" s="260">
        <f t="shared" si="7"/>
        <v>2015</v>
      </c>
      <c r="L112" s="260">
        <f t="shared" si="7"/>
        <v>2016</v>
      </c>
      <c r="M112" s="260">
        <f t="shared" si="7"/>
        <v>2017</v>
      </c>
      <c r="N112" s="260">
        <f t="shared" si="7"/>
        <v>2018</v>
      </c>
      <c r="O112" s="260">
        <f t="shared" si="7"/>
        <v>2019</v>
      </c>
      <c r="P112" s="260">
        <f t="shared" si="7"/>
        <v>2020</v>
      </c>
      <c r="Q112" s="260">
        <f t="shared" si="7"/>
        <v>2021</v>
      </c>
      <c r="R112" s="260">
        <f t="shared" si="7"/>
        <v>2022</v>
      </c>
      <c r="S112" s="260">
        <f t="shared" si="7"/>
        <v>2023</v>
      </c>
      <c r="T112" s="260">
        <f t="shared" si="7"/>
        <v>2024</v>
      </c>
    </row>
    <row r="113" spans="1:20" x14ac:dyDescent="0.25">
      <c r="A113" s="47"/>
      <c r="B113" s="261" t="str">
        <f>+B9</f>
        <v>Productos característicos</v>
      </c>
      <c r="C113" s="261">
        <f t="shared" ref="C113:T113" si="8">+C9</f>
        <v>1207480</v>
      </c>
      <c r="D113" s="261">
        <f t="shared" si="8"/>
        <v>1304372</v>
      </c>
      <c r="E113" s="261">
        <f t="shared" si="8"/>
        <v>1358820</v>
      </c>
      <c r="F113" s="261">
        <f t="shared" si="8"/>
        <v>1585215</v>
      </c>
      <c r="G113" s="261">
        <f t="shared" si="8"/>
        <v>1687140</v>
      </c>
      <c r="H113" s="261">
        <f t="shared" si="8"/>
        <v>1791309</v>
      </c>
      <c r="I113" s="261">
        <f t="shared" si="8"/>
        <v>1913646</v>
      </c>
      <c r="J113" s="261">
        <f t="shared" si="8"/>
        <v>2099370</v>
      </c>
      <c r="K113" s="261">
        <f t="shared" si="8"/>
        <v>2090032</v>
      </c>
      <c r="L113" s="261">
        <f t="shared" si="8"/>
        <v>2151378</v>
      </c>
      <c r="M113" s="261">
        <f t="shared" si="8"/>
        <v>2298717</v>
      </c>
      <c r="N113" s="261">
        <f t="shared" si="8"/>
        <v>2438329</v>
      </c>
      <c r="O113" s="261">
        <f t="shared" si="8"/>
        <v>2517532</v>
      </c>
      <c r="P113" s="261">
        <f t="shared" si="8"/>
        <v>2088091</v>
      </c>
      <c r="Q113" s="261">
        <f t="shared" si="8"/>
        <v>2313631</v>
      </c>
      <c r="R113" s="261">
        <f t="shared" si="8"/>
        <v>2460285</v>
      </c>
      <c r="S113" s="261">
        <f t="shared" si="8"/>
        <v>2540034</v>
      </c>
      <c r="T113" s="261">
        <f t="shared" si="8"/>
        <v>2558991</v>
      </c>
    </row>
    <row r="114" spans="1:20" x14ac:dyDescent="0.25">
      <c r="A114" s="47"/>
      <c r="B114" s="261" t="str">
        <f t="shared" ref="B114:T114" si="9">+B22</f>
        <v>Productos conexos</v>
      </c>
      <c r="C114" s="261">
        <f t="shared" si="9"/>
        <v>529887</v>
      </c>
      <c r="D114" s="261">
        <f t="shared" si="9"/>
        <v>600485</v>
      </c>
      <c r="E114" s="261">
        <f t="shared" si="9"/>
        <v>671284</v>
      </c>
      <c r="F114" s="261">
        <f t="shared" si="9"/>
        <v>701484</v>
      </c>
      <c r="G114" s="261">
        <f t="shared" si="9"/>
        <v>744641</v>
      </c>
      <c r="H114" s="261">
        <f t="shared" si="9"/>
        <v>795343</v>
      </c>
      <c r="I114" s="261">
        <f t="shared" si="9"/>
        <v>851852</v>
      </c>
      <c r="J114" s="261">
        <f t="shared" si="9"/>
        <v>936820</v>
      </c>
      <c r="K114" s="261">
        <f t="shared" si="9"/>
        <v>944930</v>
      </c>
      <c r="L114" s="261">
        <f t="shared" si="9"/>
        <v>920834</v>
      </c>
      <c r="M114" s="261">
        <f t="shared" si="9"/>
        <v>926073</v>
      </c>
      <c r="N114" s="261">
        <f t="shared" si="9"/>
        <v>938223</v>
      </c>
      <c r="O114" s="261">
        <f t="shared" si="9"/>
        <v>939863</v>
      </c>
      <c r="P114" s="261">
        <f t="shared" si="9"/>
        <v>634018</v>
      </c>
      <c r="Q114" s="261">
        <f t="shared" si="9"/>
        <v>739034</v>
      </c>
      <c r="R114" s="261">
        <f t="shared" si="9"/>
        <v>830088</v>
      </c>
      <c r="S114" s="261">
        <f t="shared" si="9"/>
        <v>851202</v>
      </c>
      <c r="T114" s="261">
        <f t="shared" si="9"/>
        <v>869678</v>
      </c>
    </row>
    <row r="115" spans="1:20" x14ac:dyDescent="0.25">
      <c r="A115" s="47"/>
      <c r="B115" s="262" t="str">
        <f>+B29</f>
        <v>Total</v>
      </c>
      <c r="C115" s="261">
        <f>+C113+C114</f>
        <v>1737367</v>
      </c>
      <c r="D115" s="261">
        <f t="shared" ref="D115:T115" si="10">+D113+D114</f>
        <v>1904857</v>
      </c>
      <c r="E115" s="261">
        <f t="shared" si="10"/>
        <v>2030104</v>
      </c>
      <c r="F115" s="261">
        <f t="shared" si="10"/>
        <v>2286699</v>
      </c>
      <c r="G115" s="261">
        <f t="shared" si="10"/>
        <v>2431781</v>
      </c>
      <c r="H115" s="261">
        <f t="shared" si="10"/>
        <v>2586652</v>
      </c>
      <c r="I115" s="261">
        <f t="shared" si="10"/>
        <v>2765498</v>
      </c>
      <c r="J115" s="261">
        <f t="shared" si="10"/>
        <v>3036190</v>
      </c>
      <c r="K115" s="261">
        <f t="shared" si="10"/>
        <v>3034962</v>
      </c>
      <c r="L115" s="261">
        <f t="shared" si="10"/>
        <v>3072212</v>
      </c>
      <c r="M115" s="261">
        <f t="shared" si="10"/>
        <v>3224790</v>
      </c>
      <c r="N115" s="261">
        <f t="shared" si="10"/>
        <v>3376552</v>
      </c>
      <c r="O115" s="261">
        <f t="shared" si="10"/>
        <v>3457395</v>
      </c>
      <c r="P115" s="261">
        <f t="shared" si="10"/>
        <v>2722109</v>
      </c>
      <c r="Q115" s="261">
        <f t="shared" si="10"/>
        <v>3052665</v>
      </c>
      <c r="R115" s="261">
        <f t="shared" si="10"/>
        <v>3290373</v>
      </c>
      <c r="S115" s="261">
        <f t="shared" si="10"/>
        <v>3391236</v>
      </c>
      <c r="T115" s="261">
        <f t="shared" si="10"/>
        <v>3428669</v>
      </c>
    </row>
    <row r="116" spans="1:20" x14ac:dyDescent="0.25">
      <c r="A116" s="47"/>
      <c r="B116" s="260"/>
      <c r="C116" s="184">
        <f t="shared" ref="C116:T116" si="11">+C115-C29</f>
        <v>0</v>
      </c>
      <c r="D116" s="184">
        <f t="shared" si="11"/>
        <v>0</v>
      </c>
      <c r="E116" s="184">
        <f t="shared" si="11"/>
        <v>0</v>
      </c>
      <c r="F116" s="184">
        <f t="shared" si="11"/>
        <v>0</v>
      </c>
      <c r="G116" s="184">
        <f t="shared" si="11"/>
        <v>0</v>
      </c>
      <c r="H116" s="184">
        <f t="shared" si="11"/>
        <v>0</v>
      </c>
      <c r="I116" s="184">
        <f t="shared" si="11"/>
        <v>0</v>
      </c>
      <c r="J116" s="184">
        <f t="shared" si="11"/>
        <v>0</v>
      </c>
      <c r="K116" s="184">
        <f t="shared" si="11"/>
        <v>0</v>
      </c>
      <c r="L116" s="184">
        <f t="shared" si="11"/>
        <v>0</v>
      </c>
      <c r="M116" s="184">
        <f t="shared" si="11"/>
        <v>0</v>
      </c>
      <c r="N116" s="184">
        <f t="shared" si="11"/>
        <v>0</v>
      </c>
      <c r="O116" s="184">
        <f t="shared" si="11"/>
        <v>0</v>
      </c>
      <c r="P116" s="184">
        <f t="shared" si="11"/>
        <v>0</v>
      </c>
      <c r="Q116" s="184">
        <f t="shared" si="11"/>
        <v>0</v>
      </c>
      <c r="R116" s="184">
        <f t="shared" si="11"/>
        <v>0</v>
      </c>
      <c r="S116" s="184">
        <f t="shared" si="11"/>
        <v>0</v>
      </c>
      <c r="T116" s="184">
        <f t="shared" si="11"/>
        <v>0</v>
      </c>
    </row>
    <row r="117" spans="1:20" x14ac:dyDescent="0.25">
      <c r="A117" s="47"/>
      <c r="B117" s="260"/>
      <c r="C117" s="70">
        <f t="shared" ref="C117:T117" si="12">+C115-C29</f>
        <v>0</v>
      </c>
      <c r="D117" s="70">
        <f t="shared" si="12"/>
        <v>0</v>
      </c>
      <c r="E117" s="70">
        <f t="shared" si="12"/>
        <v>0</v>
      </c>
      <c r="F117" s="70">
        <f t="shared" si="12"/>
        <v>0</v>
      </c>
      <c r="G117" s="70">
        <f t="shared" si="12"/>
        <v>0</v>
      </c>
      <c r="H117" s="70">
        <f t="shared" si="12"/>
        <v>0</v>
      </c>
      <c r="I117" s="70">
        <f t="shared" si="12"/>
        <v>0</v>
      </c>
      <c r="J117" s="70">
        <f t="shared" si="12"/>
        <v>0</v>
      </c>
      <c r="K117" s="70">
        <f t="shared" si="12"/>
        <v>0</v>
      </c>
      <c r="L117" s="70">
        <f t="shared" si="12"/>
        <v>0</v>
      </c>
      <c r="M117" s="70">
        <f t="shared" si="12"/>
        <v>0</v>
      </c>
      <c r="N117" s="70">
        <f t="shared" si="12"/>
        <v>0</v>
      </c>
      <c r="O117" s="70">
        <f t="shared" si="12"/>
        <v>0</v>
      </c>
      <c r="P117" s="70">
        <f t="shared" si="12"/>
        <v>0</v>
      </c>
      <c r="Q117" s="70">
        <f t="shared" si="12"/>
        <v>0</v>
      </c>
      <c r="R117" s="70">
        <f t="shared" si="12"/>
        <v>0</v>
      </c>
      <c r="S117" s="70">
        <f t="shared" si="12"/>
        <v>0</v>
      </c>
      <c r="T117" s="70">
        <f t="shared" si="12"/>
        <v>0</v>
      </c>
    </row>
    <row r="118" spans="1:20" x14ac:dyDescent="0.25">
      <c r="A118" s="47"/>
      <c r="B118" s="47"/>
    </row>
    <row r="119" spans="1:20" x14ac:dyDescent="0.25">
      <c r="A119" s="47"/>
      <c r="B119" s="47"/>
    </row>
    <row r="120" spans="1:20" x14ac:dyDescent="0.25">
      <c r="A120" s="47"/>
      <c r="B120" s="47"/>
      <c r="C120" s="47"/>
      <c r="D120" s="47"/>
      <c r="E120" s="47"/>
      <c r="F120" s="47"/>
      <c r="G120" s="47"/>
      <c r="H120" s="47"/>
      <c r="I120" s="47"/>
      <c r="J120" s="47"/>
      <c r="K120" s="47"/>
      <c r="L120" s="47"/>
      <c r="M120" s="47"/>
      <c r="N120" s="47"/>
    </row>
    <row r="121" spans="1:20" x14ac:dyDescent="0.25">
      <c r="A121" s="47"/>
      <c r="B121" s="47"/>
      <c r="C121" s="47"/>
      <c r="D121" s="47"/>
      <c r="E121" s="47"/>
      <c r="F121" s="47"/>
      <c r="G121" s="47"/>
      <c r="H121" s="47"/>
      <c r="I121" s="47"/>
      <c r="J121" s="47"/>
      <c r="K121" s="47"/>
      <c r="L121" s="47"/>
      <c r="M121" s="47"/>
      <c r="N121" s="47"/>
    </row>
    <row r="122" spans="1:20" x14ac:dyDescent="0.25">
      <c r="A122" s="47"/>
      <c r="B122" s="47"/>
      <c r="C122" s="47"/>
      <c r="D122" s="47"/>
      <c r="E122" s="47"/>
      <c r="F122" s="47"/>
      <c r="G122" s="47"/>
      <c r="H122" s="47"/>
      <c r="I122" s="47"/>
      <c r="J122" s="47"/>
      <c r="K122" s="47"/>
      <c r="L122" s="47"/>
      <c r="M122" s="47"/>
      <c r="N122" s="47"/>
    </row>
    <row r="123" spans="1:20" x14ac:dyDescent="0.25">
      <c r="A123" s="47"/>
      <c r="B123" s="47"/>
      <c r="C123" s="47"/>
      <c r="D123" s="47"/>
      <c r="E123" s="47"/>
      <c r="F123" s="47"/>
      <c r="G123" s="47"/>
      <c r="H123" s="47"/>
      <c r="I123" s="47"/>
      <c r="J123" s="47"/>
      <c r="K123" s="47"/>
      <c r="L123" s="47"/>
      <c r="M123" s="47"/>
      <c r="N123" s="47"/>
    </row>
    <row r="124" spans="1:20" x14ac:dyDescent="0.25">
      <c r="A124" s="47"/>
      <c r="B124" s="47"/>
      <c r="C124" s="47"/>
      <c r="D124" s="47"/>
      <c r="E124" s="47"/>
      <c r="F124" s="47"/>
      <c r="G124" s="47"/>
      <c r="H124" s="47"/>
      <c r="I124" s="47"/>
      <c r="J124" s="47"/>
      <c r="K124" s="47"/>
      <c r="L124" s="47"/>
      <c r="M124" s="47"/>
      <c r="N124" s="47"/>
    </row>
    <row r="125" spans="1:20" x14ac:dyDescent="0.25">
      <c r="A125" s="47"/>
      <c r="B125" s="47"/>
      <c r="C125" s="47"/>
      <c r="D125" s="47"/>
      <c r="E125" s="47"/>
      <c r="F125" s="47"/>
      <c r="G125" s="47"/>
      <c r="H125" s="47"/>
      <c r="I125" s="47"/>
      <c r="J125" s="47"/>
      <c r="K125" s="47"/>
      <c r="L125" s="47"/>
      <c r="M125" s="47"/>
      <c r="N125" s="47"/>
    </row>
    <row r="126" spans="1:20" x14ac:dyDescent="0.25">
      <c r="A126" s="47"/>
      <c r="B126" s="47"/>
      <c r="C126" s="47"/>
      <c r="D126" s="47"/>
      <c r="E126" s="47"/>
      <c r="F126" s="47"/>
      <c r="G126" s="47"/>
      <c r="H126" s="47"/>
      <c r="I126" s="47"/>
      <c r="J126" s="47"/>
      <c r="K126" s="47"/>
      <c r="L126" s="47"/>
      <c r="M126" s="47"/>
      <c r="N126" s="47"/>
    </row>
    <row r="127" spans="1:20" x14ac:dyDescent="0.25">
      <c r="A127" s="47"/>
      <c r="B127" s="47"/>
      <c r="C127" s="47"/>
      <c r="D127" s="47"/>
      <c r="E127" s="47"/>
      <c r="F127" s="47"/>
      <c r="G127" s="47"/>
      <c r="H127" s="47"/>
      <c r="I127" s="47"/>
      <c r="J127" s="47"/>
      <c r="K127" s="47"/>
      <c r="L127" s="47"/>
      <c r="M127" s="47"/>
      <c r="N127" s="47"/>
    </row>
    <row r="128" spans="1:20" x14ac:dyDescent="0.25">
      <c r="A128" s="47"/>
      <c r="B128" s="47"/>
      <c r="C128" s="47"/>
      <c r="D128" s="47"/>
      <c r="E128" s="47"/>
      <c r="F128" s="47"/>
      <c r="G128" s="47"/>
      <c r="H128" s="47"/>
      <c r="I128" s="47"/>
      <c r="J128" s="47"/>
      <c r="K128" s="47"/>
      <c r="L128" s="47"/>
      <c r="M128" s="47"/>
      <c r="N128" s="47"/>
    </row>
    <row r="129" spans="1:20" x14ac:dyDescent="0.25">
      <c r="A129" s="47"/>
      <c r="B129" s="47"/>
      <c r="C129" s="47"/>
      <c r="D129" s="47"/>
      <c r="E129" s="47"/>
      <c r="F129" s="47"/>
      <c r="G129" s="47"/>
      <c r="H129" s="47"/>
      <c r="I129" s="47"/>
      <c r="J129" s="47"/>
      <c r="K129" s="47"/>
      <c r="L129" s="47"/>
      <c r="M129" s="47"/>
      <c r="N129" s="47"/>
    </row>
    <row r="130" spans="1:20" x14ac:dyDescent="0.25">
      <c r="A130" s="47"/>
      <c r="B130" s="47"/>
      <c r="C130" s="47"/>
      <c r="D130" s="47"/>
      <c r="E130" s="47"/>
      <c r="F130" s="47"/>
      <c r="G130" s="47"/>
      <c r="H130" s="47"/>
      <c r="I130" s="47"/>
      <c r="J130" s="47"/>
      <c r="K130" s="47"/>
      <c r="L130" s="47"/>
      <c r="M130" s="47"/>
      <c r="N130" s="47"/>
    </row>
    <row r="131" spans="1:20" x14ac:dyDescent="0.25">
      <c r="A131" s="47"/>
      <c r="B131" s="47"/>
      <c r="C131" s="47"/>
      <c r="D131" s="47"/>
      <c r="E131" s="47"/>
      <c r="F131" s="47"/>
      <c r="G131" s="47"/>
      <c r="H131" s="47"/>
      <c r="I131" s="47"/>
      <c r="J131" s="47"/>
      <c r="K131" s="47"/>
      <c r="L131" s="47"/>
      <c r="M131" s="47"/>
      <c r="N131" s="47"/>
    </row>
    <row r="132" spans="1:20" x14ac:dyDescent="0.25">
      <c r="A132" s="47"/>
      <c r="B132" s="47"/>
      <c r="C132" s="47"/>
      <c r="D132" s="47"/>
      <c r="E132" s="47"/>
      <c r="F132" s="47"/>
      <c r="G132" s="47"/>
      <c r="H132" s="47"/>
      <c r="I132" s="47"/>
      <c r="J132" s="47"/>
      <c r="K132" s="47"/>
      <c r="L132" s="47"/>
      <c r="M132" s="47"/>
      <c r="N132" s="47"/>
    </row>
    <row r="133" spans="1:20" x14ac:dyDescent="0.25">
      <c r="A133" s="47"/>
      <c r="B133" s="47"/>
      <c r="C133" s="47"/>
      <c r="D133" s="47"/>
      <c r="E133" s="47"/>
      <c r="F133" s="47"/>
      <c r="G133" s="47"/>
      <c r="H133" s="47"/>
      <c r="I133" s="47"/>
      <c r="J133" s="47"/>
      <c r="K133" s="47"/>
      <c r="L133" s="47"/>
      <c r="M133" s="47"/>
      <c r="N133" s="47"/>
    </row>
    <row r="134" spans="1:20" x14ac:dyDescent="0.25">
      <c r="A134" s="47"/>
      <c r="B134" s="47"/>
      <c r="C134" s="47"/>
      <c r="D134" s="47"/>
      <c r="E134" s="47"/>
      <c r="F134" s="47"/>
      <c r="G134" s="47"/>
      <c r="H134" s="47"/>
      <c r="I134" s="47"/>
      <c r="J134" s="47"/>
      <c r="K134" s="47"/>
      <c r="L134" s="47"/>
      <c r="M134" s="47"/>
      <c r="N134" s="47"/>
    </row>
    <row r="135" spans="1:20" x14ac:dyDescent="0.25">
      <c r="A135" s="47"/>
      <c r="B135" s="47"/>
      <c r="C135" s="47"/>
      <c r="D135" s="47"/>
      <c r="E135" s="47"/>
      <c r="F135" s="47"/>
      <c r="G135" s="47"/>
      <c r="H135" s="47"/>
      <c r="I135" s="47"/>
      <c r="J135" s="47"/>
      <c r="K135" s="47"/>
      <c r="L135" s="47"/>
      <c r="M135" s="47"/>
      <c r="N135" s="47"/>
    </row>
    <row r="136" spans="1:20" x14ac:dyDescent="0.25">
      <c r="A136" s="47"/>
      <c r="B136" s="47"/>
      <c r="C136" s="47"/>
      <c r="D136" s="47"/>
      <c r="E136" s="47"/>
      <c r="F136" s="47"/>
      <c r="G136" s="47"/>
      <c r="H136" s="47"/>
      <c r="I136" s="47"/>
      <c r="J136" s="47"/>
      <c r="K136" s="47"/>
      <c r="L136" s="47"/>
      <c r="M136" s="47"/>
      <c r="N136" s="47"/>
    </row>
    <row r="137" spans="1:20" x14ac:dyDescent="0.25">
      <c r="A137" s="47"/>
      <c r="B137" s="47"/>
      <c r="C137" s="47"/>
      <c r="D137" s="47"/>
      <c r="E137" s="47"/>
      <c r="F137" s="47"/>
      <c r="G137" s="47"/>
      <c r="H137" s="47"/>
      <c r="I137" s="47"/>
      <c r="J137" s="47"/>
      <c r="K137" s="47"/>
      <c r="L137" s="47"/>
      <c r="M137" s="47"/>
      <c r="N137" s="47"/>
    </row>
    <row r="138" spans="1:20" x14ac:dyDescent="0.25">
      <c r="A138" s="47"/>
      <c r="B138" s="47"/>
      <c r="C138" s="47"/>
      <c r="D138" s="47"/>
      <c r="E138" s="47"/>
      <c r="F138" s="47"/>
      <c r="G138" s="47"/>
      <c r="H138" s="47"/>
      <c r="I138" s="47"/>
      <c r="J138" s="47"/>
      <c r="K138" s="47"/>
      <c r="L138" s="47"/>
      <c r="M138" s="47"/>
      <c r="N138" s="47"/>
    </row>
    <row r="139" spans="1:20" ht="33" customHeight="1" x14ac:dyDescent="0.25">
      <c r="A139" s="32"/>
      <c r="B139" s="299" t="s">
        <v>261</v>
      </c>
      <c r="C139" s="299"/>
      <c r="D139" s="299"/>
      <c r="E139" s="299"/>
      <c r="F139" s="299"/>
      <c r="G139" s="299"/>
      <c r="H139" s="299"/>
      <c r="I139" s="299"/>
      <c r="J139" s="299"/>
      <c r="K139" s="299"/>
      <c r="L139" s="299"/>
      <c r="M139" s="299"/>
      <c r="N139" s="299"/>
      <c r="O139" s="299"/>
      <c r="P139" s="299"/>
      <c r="Q139" s="299"/>
      <c r="R139" s="299"/>
      <c r="S139" s="299"/>
      <c r="T139" s="299"/>
    </row>
    <row r="140" spans="1:20" x14ac:dyDescent="0.25">
      <c r="A140" s="47"/>
      <c r="B140" s="47"/>
      <c r="C140" s="47"/>
      <c r="D140" s="47"/>
      <c r="E140" s="47"/>
      <c r="F140" s="47"/>
      <c r="G140" s="47"/>
      <c r="H140" s="47"/>
      <c r="I140" s="47"/>
      <c r="J140" s="47"/>
      <c r="K140" s="47"/>
      <c r="L140" s="47"/>
      <c r="M140" s="47"/>
      <c r="N140" s="47"/>
    </row>
    <row r="141" spans="1:20" x14ac:dyDescent="0.25">
      <c r="D141" s="46"/>
      <c r="G141" s="184">
        <f>+T8</f>
        <v>2024</v>
      </c>
      <c r="H141" s="184">
        <f>+G141</f>
        <v>2024</v>
      </c>
    </row>
    <row r="142" spans="1:20" x14ac:dyDescent="0.25">
      <c r="D142" s="126" t="str">
        <f t="shared" ref="D142:D153" si="13">+B10</f>
        <v>Servicios de regulación y administración de servicios de enseñanza</v>
      </c>
      <c r="F142" s="126" t="s">
        <v>76</v>
      </c>
      <c r="G142" s="126">
        <f t="shared" ref="G142:G153" si="14">+T10</f>
        <v>3066</v>
      </c>
      <c r="H142" s="43">
        <f t="shared" ref="H142:H154" si="15">+G142/$G$155</f>
        <v>1.1981284811083744E-3</v>
      </c>
    </row>
    <row r="143" spans="1:20" x14ac:dyDescent="0.25">
      <c r="D143" s="126" t="str">
        <f t="shared" si="13"/>
        <v>Servicios de enseñanza de nivel de desarrollo infantil</v>
      </c>
      <c r="F143" s="126" t="s">
        <v>77</v>
      </c>
      <c r="G143" s="126">
        <f t="shared" si="14"/>
        <v>36266</v>
      </c>
      <c r="H143" s="43">
        <f t="shared" si="15"/>
        <v>1.4171992007787444E-2</v>
      </c>
    </row>
    <row r="144" spans="1:20" x14ac:dyDescent="0.25">
      <c r="D144" s="126" t="str">
        <f t="shared" si="13"/>
        <v>Servicios de enseñanza de nivel preprimaria inicial</v>
      </c>
      <c r="F144" s="126" t="s">
        <v>132</v>
      </c>
      <c r="G144" s="126">
        <f t="shared" si="14"/>
        <v>73640</v>
      </c>
      <c r="H144" s="43">
        <f t="shared" si="15"/>
        <v>2.877696717182671E-2</v>
      </c>
    </row>
    <row r="145" spans="4:18" x14ac:dyDescent="0.25">
      <c r="D145" s="126" t="str">
        <f t="shared" si="13"/>
        <v>Servicios de enseñanza de nivel preprimaria preparatoria</v>
      </c>
      <c r="F145" s="126" t="s">
        <v>133</v>
      </c>
      <c r="G145" s="126">
        <f t="shared" si="14"/>
        <v>56903</v>
      </c>
      <c r="H145" s="43">
        <f t="shared" si="15"/>
        <v>2.2236498682488528E-2</v>
      </c>
    </row>
    <row r="146" spans="4:18" x14ac:dyDescent="0.25">
      <c r="D146" s="126" t="str">
        <f t="shared" si="13"/>
        <v>Servicios de enseñanza de nivel primaria elemental</v>
      </c>
      <c r="F146" s="126" t="s">
        <v>134</v>
      </c>
      <c r="G146" s="126">
        <f t="shared" si="14"/>
        <v>229427</v>
      </c>
      <c r="H146" s="43">
        <f t="shared" si="15"/>
        <v>8.9655258654680686E-2</v>
      </c>
      <c r="R146" s="176"/>
    </row>
    <row r="147" spans="4:18" x14ac:dyDescent="0.25">
      <c r="D147" s="126" t="str">
        <f t="shared" si="13"/>
        <v>Servicios de enseñanza de nivel primaria media</v>
      </c>
      <c r="F147" s="126" t="s">
        <v>135</v>
      </c>
      <c r="G147" s="126">
        <f t="shared" si="14"/>
        <v>225627</v>
      </c>
      <c r="H147" s="43">
        <f t="shared" si="15"/>
        <v>8.8170298371506584E-2</v>
      </c>
      <c r="R147" s="176"/>
    </row>
    <row r="148" spans="4:18" x14ac:dyDescent="0.25">
      <c r="D148" s="126" t="str">
        <f t="shared" si="13"/>
        <v>Servicios de enseñanza secundaria baja</v>
      </c>
      <c r="F148" s="126" t="s">
        <v>81</v>
      </c>
      <c r="G148" s="126">
        <f t="shared" si="14"/>
        <v>203794</v>
      </c>
      <c r="H148" s="43">
        <f t="shared" si="15"/>
        <v>7.9638419986627546E-2</v>
      </c>
      <c r="R148" s="176"/>
    </row>
    <row r="149" spans="4:18" x14ac:dyDescent="0.25">
      <c r="D149" s="126" t="str">
        <f t="shared" si="13"/>
        <v>Servicios de enseñanza secundaria alta</v>
      </c>
      <c r="F149" s="126" t="s">
        <v>80</v>
      </c>
      <c r="G149" s="126">
        <f t="shared" si="14"/>
        <v>193633</v>
      </c>
      <c r="H149" s="43">
        <f t="shared" si="15"/>
        <v>7.5667714345224346E-2</v>
      </c>
      <c r="R149" s="176"/>
    </row>
    <row r="150" spans="4:18" x14ac:dyDescent="0.25">
      <c r="D150" s="126" t="str">
        <f t="shared" si="13"/>
        <v>Servicios de enseñanza superior terciaria de ciclo corto</v>
      </c>
      <c r="F150" s="126" t="s">
        <v>82</v>
      </c>
      <c r="G150" s="126">
        <f t="shared" si="14"/>
        <v>139906</v>
      </c>
      <c r="H150" s="43">
        <f t="shared" si="15"/>
        <v>5.4672329836251865E-2</v>
      </c>
      <c r="R150" s="176"/>
    </row>
    <row r="151" spans="4:18" x14ac:dyDescent="0.25">
      <c r="D151" s="126" t="str">
        <f t="shared" si="13"/>
        <v>Servicios de enseñanza superior de tercer nivel</v>
      </c>
      <c r="F151" s="126" t="s">
        <v>119</v>
      </c>
      <c r="G151" s="126">
        <f t="shared" si="14"/>
        <v>1036780</v>
      </c>
      <c r="H151" s="43">
        <f t="shared" si="15"/>
        <v>0.40515187431296162</v>
      </c>
      <c r="R151" s="176"/>
    </row>
    <row r="152" spans="4:18" x14ac:dyDescent="0.25">
      <c r="D152" s="126" t="str">
        <f t="shared" si="13"/>
        <v>Servicios de enseñanza superior de cuarto nivel</v>
      </c>
      <c r="F152" s="126" t="s">
        <v>121</v>
      </c>
      <c r="G152" s="126">
        <f t="shared" si="14"/>
        <v>153459</v>
      </c>
      <c r="H152" s="43">
        <f t="shared" si="15"/>
        <v>5.9968557919898899E-2</v>
      </c>
      <c r="R152" s="176"/>
    </row>
    <row r="153" spans="4:18" x14ac:dyDescent="0.25">
      <c r="D153" s="126" t="str">
        <f t="shared" si="13"/>
        <v>Servicios de otros tipos de enseñanza n.c.p</v>
      </c>
      <c r="F153" s="126" t="s">
        <v>86</v>
      </c>
      <c r="G153" s="126">
        <f t="shared" si="14"/>
        <v>206490</v>
      </c>
      <c r="H153" s="43">
        <f t="shared" si="15"/>
        <v>8.0691960229637386E-2</v>
      </c>
      <c r="R153" s="176"/>
    </row>
    <row r="154" spans="4:18" x14ac:dyDescent="0.25">
      <c r="D154" s="126"/>
      <c r="F154" s="42"/>
      <c r="G154" s="126"/>
      <c r="H154" s="43">
        <f t="shared" si="15"/>
        <v>0</v>
      </c>
      <c r="R154" s="176"/>
    </row>
    <row r="155" spans="4:18" x14ac:dyDescent="0.25">
      <c r="D155" s="46"/>
      <c r="G155" s="126">
        <f>+SUM(G142:G153)</f>
        <v>2558991</v>
      </c>
      <c r="H155" s="43">
        <f>+SUM(H142:H153)</f>
        <v>0.99999999999999989</v>
      </c>
      <c r="R155" s="176"/>
    </row>
    <row r="156" spans="4:18" x14ac:dyDescent="0.25">
      <c r="G156" s="70">
        <f>+G155-T9</f>
        <v>0</v>
      </c>
      <c r="R156" s="176"/>
    </row>
    <row r="157" spans="4:18" x14ac:dyDescent="0.25">
      <c r="R157" s="176"/>
    </row>
    <row r="158" spans="4:18" x14ac:dyDescent="0.25">
      <c r="R158" s="190"/>
    </row>
    <row r="159" spans="4:18" x14ac:dyDescent="0.25">
      <c r="R159" s="190"/>
    </row>
    <row r="177" spans="2:20" ht="33" customHeight="1" x14ac:dyDescent="0.25">
      <c r="B177" s="299" t="s">
        <v>262</v>
      </c>
      <c r="C177" s="299"/>
      <c r="D177" s="299"/>
      <c r="E177" s="299"/>
      <c r="F177" s="299"/>
      <c r="G177" s="299"/>
      <c r="H177" s="299"/>
      <c r="I177" s="299"/>
      <c r="J177" s="299"/>
      <c r="K177" s="299"/>
      <c r="L177" s="299"/>
      <c r="M177" s="299"/>
      <c r="N177" s="299"/>
      <c r="O177" s="299"/>
      <c r="P177" s="299"/>
      <c r="Q177" s="299"/>
      <c r="R177" s="299"/>
      <c r="S177" s="299"/>
      <c r="T177" s="299"/>
    </row>
    <row r="186" spans="2:20" x14ac:dyDescent="0.25">
      <c r="F186" s="184" t="s">
        <v>128</v>
      </c>
      <c r="G186" s="184" t="s">
        <v>129</v>
      </c>
    </row>
    <row r="187" spans="2:20" x14ac:dyDescent="0.25">
      <c r="F187" s="184">
        <f>+'2.1.8_GCFT GOB SEG PRODUCT'!J98</f>
        <v>2024</v>
      </c>
      <c r="G187" s="184">
        <f>+F187</f>
        <v>2024</v>
      </c>
    </row>
    <row r="188" spans="2:20" x14ac:dyDescent="0.25">
      <c r="D188" s="126" t="str">
        <f>+'2.1.8_GCFT GOB SEG PRODUCT'!D109</f>
        <v>Servicios de enseñanza superior de cuarto nivel</v>
      </c>
      <c r="E188" s="242" t="s">
        <v>151</v>
      </c>
      <c r="F188" s="43">
        <f>+'2.1.8_GCFT GOB SEG PRODUCT'!J109</f>
        <v>8.6495620106202245E-4</v>
      </c>
      <c r="G188" s="43">
        <f>-I46</f>
        <v>-5.9968557919898899E-2</v>
      </c>
    </row>
    <row r="189" spans="2:20" x14ac:dyDescent="0.25">
      <c r="D189" s="126" t="str">
        <f>+'2.1.8_GCFT GOB SEG PRODUCT'!D107</f>
        <v>Servicios de enseñanza superior terciaria de ciclo corto</v>
      </c>
      <c r="E189" s="242" t="s">
        <v>152</v>
      </c>
      <c r="F189" s="43">
        <f>+'2.1.8_GCFT GOB SEG PRODUCT'!J107</f>
        <v>1.3275788676239445E-2</v>
      </c>
      <c r="G189" s="43">
        <f>-I44</f>
        <v>-5.4672329836251865E-2</v>
      </c>
    </row>
    <row r="190" spans="2:20" x14ac:dyDescent="0.25">
      <c r="D190" s="126" t="str">
        <f>+'2.1.8_GCFT GOB SEG PRODUCT'!D110</f>
        <v>Servicios de otros tipos de enseñanza n.c.p</v>
      </c>
      <c r="E190" s="242" t="s">
        <v>86</v>
      </c>
      <c r="F190" s="43">
        <f>+'2.1.8_GCFT GOB SEG PRODUCT'!J110</f>
        <v>1.3148105632243196E-2</v>
      </c>
      <c r="G190" s="43">
        <f>-I47</f>
        <v>-8.0691960229637386E-2</v>
      </c>
    </row>
    <row r="191" spans="2:20" x14ac:dyDescent="0.25">
      <c r="D191" s="126" t="str">
        <f>+'2.1.8_GCFT GOB SEG PRODUCT'!D100</f>
        <v>Servicios de enseñanza de nivel de desarrollo infantil</v>
      </c>
      <c r="E191" s="184" t="s">
        <v>153</v>
      </c>
      <c r="F191" s="43">
        <f>+'2.1.8_GCFT GOB SEG PRODUCT'!J100</f>
        <v>3.1922384948747135E-2</v>
      </c>
      <c r="G191" s="43">
        <f>-I37</f>
        <v>-1.4171992007787444E-2</v>
      </c>
    </row>
    <row r="192" spans="2:20" x14ac:dyDescent="0.25">
      <c r="D192" s="126" t="str">
        <f>+'2.1.8_GCFT GOB SEG PRODUCT'!D102</f>
        <v>Servicios de enseñanza de nivel preprimaria preparatoria</v>
      </c>
      <c r="E192" s="242" t="s">
        <v>154</v>
      </c>
      <c r="F192" s="43">
        <f>+'2.1.8_GCFT GOB SEG PRODUCT'!J102</f>
        <v>4.3521851562473041E-2</v>
      </c>
      <c r="G192" s="43">
        <f>-I39</f>
        <v>-2.2236498682488528E-2</v>
      </c>
    </row>
    <row r="193" spans="4:7" x14ac:dyDescent="0.25">
      <c r="D193" s="126" t="str">
        <f>+'2.1.8_GCFT GOB SEG PRODUCT'!D101</f>
        <v>Servicios de enseñanza de nivel preprimaria inicial</v>
      </c>
      <c r="E193" s="242" t="s">
        <v>155</v>
      </c>
      <c r="F193" s="43">
        <f>+'2.1.8_GCFT GOB SEG PRODUCT'!J101</f>
        <v>5.0783342579696855E-2</v>
      </c>
      <c r="G193" s="43">
        <f>-I38</f>
        <v>-2.877696717182671E-2</v>
      </c>
    </row>
    <row r="194" spans="4:7" x14ac:dyDescent="0.25">
      <c r="D194" s="126" t="str">
        <f>+'2.1.8_GCFT GOB SEG PRODUCT'!D99</f>
        <v>Servicios de regulación y administración de servicios de enseñanza</v>
      </c>
      <c r="E194" s="242" t="s">
        <v>76</v>
      </c>
      <c r="F194" s="43">
        <f>+'2.1.8_GCFT GOB SEG PRODUCT'!J99</f>
        <v>4.658908653033203E-2</v>
      </c>
      <c r="G194" s="43">
        <f>-I36</f>
        <v>-1.1981284811083744E-3</v>
      </c>
    </row>
    <row r="195" spans="4:7" x14ac:dyDescent="0.25">
      <c r="D195" s="126" t="str">
        <f>+'2.1.8_GCFT GOB SEG PRODUCT'!D103</f>
        <v>Servicios de enseñanza de nivel primaria elemental</v>
      </c>
      <c r="E195" s="184" t="s">
        <v>156</v>
      </c>
      <c r="F195" s="43">
        <f>+'2.1.8_GCFT GOB SEG PRODUCT'!J103</f>
        <v>0.14043409393046774</v>
      </c>
      <c r="G195" s="43">
        <f>-I40</f>
        <v>-8.9655258654680686E-2</v>
      </c>
    </row>
    <row r="196" spans="4:7" x14ac:dyDescent="0.25">
      <c r="D196" s="126" t="str">
        <f>+'2.1.8_GCFT GOB SEG PRODUCT'!D104</f>
        <v>Servicios de enseñanza de nivel primaria media</v>
      </c>
      <c r="E196" s="184" t="s">
        <v>157</v>
      </c>
      <c r="F196" s="43">
        <f>+'2.1.8_GCFT GOB SEG PRODUCT'!J104</f>
        <v>0.14298694283555013</v>
      </c>
      <c r="G196" s="43">
        <f>-I41</f>
        <v>-8.8170298371506584E-2</v>
      </c>
    </row>
    <row r="197" spans="4:7" x14ac:dyDescent="0.25">
      <c r="D197" s="126" t="str">
        <f>+'2.1.8_GCFT GOB SEG PRODUCT'!D105</f>
        <v>Servicios de enseñanza secundaria baja</v>
      </c>
      <c r="E197" s="184" t="s">
        <v>158</v>
      </c>
      <c r="F197" s="43">
        <f>+'2.1.8_GCFT GOB SEG PRODUCT'!J105</f>
        <v>0.15831885480692151</v>
      </c>
      <c r="G197" s="43">
        <f>-I42</f>
        <v>-7.9638419986627546E-2</v>
      </c>
    </row>
    <row r="198" spans="4:7" x14ac:dyDescent="0.25">
      <c r="D198" s="126" t="str">
        <f>+'2.1.8_GCFT GOB SEG PRODUCT'!D106</f>
        <v>Servicios de enseñanza secundaria alta</v>
      </c>
      <c r="E198" s="184" t="s">
        <v>159</v>
      </c>
      <c r="F198" s="43">
        <f>+'2.1.8_GCFT GOB SEG PRODUCT'!J106</f>
        <v>0.1366141582835339</v>
      </c>
      <c r="G198" s="43">
        <f>-I43</f>
        <v>-7.5667714345224346E-2</v>
      </c>
    </row>
    <row r="199" spans="4:7" x14ac:dyDescent="0.25">
      <c r="D199" s="126" t="str">
        <f>+'2.1.8_GCFT GOB SEG PRODUCT'!D108</f>
        <v>Servicios de enseñanza superior de tercer nivel</v>
      </c>
      <c r="E199" s="184" t="s">
        <v>160</v>
      </c>
      <c r="F199" s="43">
        <f>+'2.1.8_GCFT GOB SEG PRODUCT'!J108</f>
        <v>0.22154043401273299</v>
      </c>
      <c r="G199" s="43">
        <f>-I45</f>
        <v>-0.40515187431296162</v>
      </c>
    </row>
    <row r="200" spans="4:7" x14ac:dyDescent="0.25">
      <c r="F200" s="43">
        <f>+SUM(F188:F199)</f>
        <v>1</v>
      </c>
      <c r="G200" s="43">
        <f>+SUM(G188:G199)</f>
        <v>-1</v>
      </c>
    </row>
    <row r="201" spans="4:7" x14ac:dyDescent="0.25">
      <c r="E201" s="43"/>
    </row>
    <row r="216" spans="2:2" ht="16.5" customHeight="1" x14ac:dyDescent="0.3">
      <c r="B216" s="54" t="s">
        <v>263</v>
      </c>
    </row>
    <row r="217" spans="2:2" ht="15.75" customHeight="1" x14ac:dyDescent="0.3">
      <c r="B217" s="34"/>
    </row>
  </sheetData>
  <sheetProtection selectLockedCells="1" selectUnlockedCells="1"/>
  <mergeCells count="9">
    <mergeCell ref="B5:T5"/>
    <mergeCell ref="B4:T4"/>
    <mergeCell ref="B7:T7"/>
    <mergeCell ref="B177:T177"/>
    <mergeCell ref="B33:T33"/>
    <mergeCell ref="B71:T71"/>
    <mergeCell ref="B109:T109"/>
    <mergeCell ref="B139:T139"/>
    <mergeCell ref="B60:T60"/>
  </mergeCells>
  <conditionalFormatting sqref="C116:T117">
    <cfRule type="cellIs" dxfId="3" priority="4" operator="notEqual">
      <formula>0</formula>
    </cfRule>
  </conditionalFormatting>
  <conditionalFormatting sqref="F49:I49">
    <cfRule type="cellIs" dxfId="2" priority="11" operator="notEqual">
      <formula>0</formula>
    </cfRule>
  </conditionalFormatting>
  <conditionalFormatting sqref="G156">
    <cfRule type="cellIs" dxfId="1" priority="1" operator="notEqual">
      <formula>0</formula>
    </cfRule>
  </conditionalFormatting>
  <conditionalFormatting sqref="H82:P82">
    <cfRule type="cellIs" dxfId="0" priority="2" operator="notEqual">
      <formula>0</formula>
    </cfRule>
  </conditionalFormatting>
  <hyperlinks>
    <hyperlink ref="B2" location="Indice!A1" display="Índice"/>
    <hyperlink ref="B60" location="'6.1_NIVELES EDUCATIVOS'!A1" display="Ver anexo 6.1"/>
    <hyperlink ref="B60:O60" location="'4.1_NIVELES EDUCATIVOS'!_Toc27581055" display="Correspondencia de niveles educativos de las Cuentas Satélite de Educación y Sistema Nacional Educativo (Ver anexo 6.1)"/>
    <hyperlink ref="S2" location="'2.1.8_GCFT GOB SEG PRODUCT'!A1" display="Anterior"/>
    <hyperlink ref="T2" location="'2.1.10_CFEHE-GCFHE'!A1" display="Siguiente"/>
  </hyperlinks>
  <pageMargins left="0.25" right="0.25" top="0.75" bottom="0.75" header="0.3" footer="0.3"/>
  <pageSetup paperSize="9" scale="85" orientation="portrait" horizontalDpi="4294967293" verticalDpi="30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U45"/>
  <sheetViews>
    <sheetView showGridLines="0" showZeros="0" zoomScale="60" zoomScaleNormal="60" zoomScaleSheetLayoutView="100" workbookViewId="0">
      <pane ySplit="2" topLeftCell="A3" activePane="bottomLeft" state="frozen"/>
      <selection activeCell="B51" sqref="B51:T51"/>
      <selection pane="bottomLeft"/>
    </sheetView>
  </sheetViews>
  <sheetFormatPr baseColWidth="10" defaultRowHeight="13.5" x14ac:dyDescent="0.25"/>
  <cols>
    <col min="1" max="1" width="2.7109375" customWidth="1"/>
    <col min="2" max="2" width="50.7109375" customWidth="1"/>
    <col min="3" max="20" width="14.28515625" customWidth="1"/>
    <col min="21" max="21" width="2.7109375" customWidth="1"/>
    <col min="22" max="251" width="11.42578125" customWidth="1"/>
    <col min="252" max="252" width="2.7109375" customWidth="1"/>
    <col min="253" max="253" width="5.5703125" customWidth="1"/>
    <col min="254" max="254" width="14.5703125" customWidth="1"/>
    <col min="255" max="255" width="11.85546875" customWidth="1"/>
    <col min="256" max="258" width="15.7109375" customWidth="1"/>
  </cols>
  <sheetData>
    <row r="1" spans="2:20" ht="85.15" customHeight="1" x14ac:dyDescent="0.25"/>
    <row r="2" spans="2:20" ht="17.25" customHeight="1" x14ac:dyDescent="0.25">
      <c r="B2" s="14" t="s">
        <v>0</v>
      </c>
      <c r="C2" s="15"/>
      <c r="D2" s="15"/>
      <c r="E2" s="15"/>
      <c r="F2" s="15"/>
      <c r="G2" s="15"/>
      <c r="H2" s="15"/>
      <c r="I2" s="15"/>
      <c r="J2" s="15"/>
      <c r="K2" s="15"/>
      <c r="L2" s="15"/>
      <c r="M2" s="15"/>
      <c r="S2" s="16" t="s">
        <v>138</v>
      </c>
      <c r="T2" s="16" t="s">
        <v>137</v>
      </c>
    </row>
    <row r="3" spans="2:20" ht="18" customHeight="1" x14ac:dyDescent="0.25">
      <c r="B3" s="17"/>
      <c r="C3" s="18"/>
      <c r="D3" s="18"/>
      <c r="E3" s="18"/>
      <c r="F3" s="18"/>
      <c r="G3" s="18"/>
      <c r="H3" s="18"/>
      <c r="I3" s="18"/>
      <c r="J3" s="18"/>
      <c r="K3" s="18"/>
      <c r="L3" s="18"/>
      <c r="M3" s="18"/>
      <c r="S3" s="20"/>
      <c r="T3" s="20"/>
    </row>
    <row r="4" spans="2:20" ht="18" customHeight="1" x14ac:dyDescent="0.25">
      <c r="B4" s="298" t="s">
        <v>69</v>
      </c>
      <c r="C4" s="298"/>
      <c r="D4" s="298"/>
      <c r="E4" s="298"/>
      <c r="F4" s="298"/>
      <c r="G4" s="298"/>
      <c r="H4" s="298"/>
      <c r="I4" s="298"/>
      <c r="J4" s="298"/>
      <c r="K4" s="298"/>
      <c r="L4" s="298"/>
      <c r="M4" s="298"/>
      <c r="N4" s="298"/>
      <c r="O4" s="298"/>
      <c r="P4" s="298"/>
      <c r="Q4" s="298"/>
      <c r="R4" s="298"/>
      <c r="S4" s="298"/>
      <c r="T4" s="298"/>
    </row>
    <row r="5" spans="2:20" ht="34.9" customHeight="1" x14ac:dyDescent="0.25">
      <c r="B5" s="299" t="s">
        <v>237</v>
      </c>
      <c r="C5" s="299"/>
      <c r="D5" s="299"/>
      <c r="E5" s="299"/>
      <c r="F5" s="299"/>
      <c r="G5" s="299"/>
      <c r="H5" s="299"/>
      <c r="I5" s="299"/>
      <c r="J5" s="299"/>
      <c r="K5" s="299"/>
      <c r="L5" s="299"/>
      <c r="M5" s="299"/>
      <c r="N5" s="299"/>
      <c r="O5" s="299"/>
      <c r="P5" s="299"/>
      <c r="Q5" s="299"/>
      <c r="R5" s="299"/>
      <c r="S5" s="299"/>
      <c r="T5" s="299"/>
    </row>
    <row r="6" spans="2:20" ht="18" customHeight="1" x14ac:dyDescent="0.25">
      <c r="C6" s="21"/>
      <c r="D6" s="21"/>
      <c r="E6" s="21"/>
      <c r="F6" s="21"/>
      <c r="G6" s="21"/>
      <c r="H6" s="21"/>
      <c r="I6" s="21"/>
      <c r="J6" s="21"/>
      <c r="K6" s="21"/>
      <c r="L6" s="21"/>
      <c r="M6" s="21"/>
      <c r="N6" s="21"/>
      <c r="O6" s="21"/>
      <c r="P6" s="21"/>
      <c r="Q6" s="20"/>
      <c r="R6" s="20"/>
    </row>
    <row r="7" spans="2:20" ht="33" customHeight="1" x14ac:dyDescent="0.25">
      <c r="B7" s="300" t="s">
        <v>58</v>
      </c>
      <c r="C7" s="300"/>
      <c r="D7" s="300"/>
      <c r="E7" s="300"/>
      <c r="F7" s="300"/>
      <c r="G7" s="300"/>
      <c r="H7" s="300"/>
      <c r="I7" s="300"/>
      <c r="J7" s="300"/>
      <c r="K7" s="300"/>
      <c r="L7" s="300"/>
      <c r="M7" s="300"/>
      <c r="N7" s="300"/>
      <c r="O7" s="300"/>
      <c r="P7" s="300"/>
      <c r="Q7" s="300"/>
      <c r="R7" s="300"/>
      <c r="S7" s="300"/>
      <c r="T7" s="300"/>
    </row>
    <row r="8" spans="2:20" ht="33" customHeight="1" x14ac:dyDescent="0.25">
      <c r="B8" s="22" t="s">
        <v>1</v>
      </c>
      <c r="C8" s="236">
        <v>2007</v>
      </c>
      <c r="D8" s="55">
        <v>2008</v>
      </c>
      <c r="E8" s="55">
        <v>2009</v>
      </c>
      <c r="F8" s="55">
        <v>2010</v>
      </c>
      <c r="G8" s="55">
        <v>2011</v>
      </c>
      <c r="H8" s="55">
        <v>2012</v>
      </c>
      <c r="I8" s="55">
        <v>2013</v>
      </c>
      <c r="J8" s="55">
        <v>2014</v>
      </c>
      <c r="K8" s="55">
        <v>2015</v>
      </c>
      <c r="L8" s="55">
        <v>2016</v>
      </c>
      <c r="M8" s="55">
        <v>2017</v>
      </c>
      <c r="N8" s="55">
        <v>2018</v>
      </c>
      <c r="O8" s="55">
        <v>2019</v>
      </c>
      <c r="P8" s="55">
        <v>2020</v>
      </c>
      <c r="Q8" s="24">
        <v>2021</v>
      </c>
      <c r="R8" s="24">
        <v>2022</v>
      </c>
      <c r="S8" s="24">
        <v>2023</v>
      </c>
      <c r="T8" s="24">
        <v>2024</v>
      </c>
    </row>
    <row r="9" spans="2:20" ht="33" customHeight="1" x14ac:dyDescent="0.25">
      <c r="B9" s="213" t="s">
        <v>341</v>
      </c>
      <c r="C9" s="109">
        <v>3622735</v>
      </c>
      <c r="D9" s="109">
        <v>4264653</v>
      </c>
      <c r="E9" s="109">
        <v>4644151</v>
      </c>
      <c r="F9" s="109">
        <v>5095103</v>
      </c>
      <c r="G9" s="109">
        <v>5720145</v>
      </c>
      <c r="H9" s="109">
        <v>6143399</v>
      </c>
      <c r="I9" s="109">
        <v>6837893</v>
      </c>
      <c r="J9" s="109">
        <v>7017977</v>
      </c>
      <c r="K9" s="109">
        <v>7077342</v>
      </c>
      <c r="L9" s="109">
        <v>7116823</v>
      </c>
      <c r="M9" s="109">
        <v>7693679</v>
      </c>
      <c r="N9" s="109">
        <v>7900878</v>
      </c>
      <c r="O9" s="109">
        <v>8125882</v>
      </c>
      <c r="P9" s="109">
        <v>6949413</v>
      </c>
      <c r="Q9" s="109">
        <v>7105072</v>
      </c>
      <c r="R9" s="109">
        <v>7555366</v>
      </c>
      <c r="S9" s="109">
        <v>8086481</v>
      </c>
      <c r="T9" s="109">
        <v>8138831</v>
      </c>
    </row>
    <row r="10" spans="2:20" ht="33" customHeight="1" x14ac:dyDescent="0.25">
      <c r="B10" s="213" t="s">
        <v>312</v>
      </c>
      <c r="C10" s="109">
        <v>1737367</v>
      </c>
      <c r="D10" s="109">
        <v>1904857</v>
      </c>
      <c r="E10" s="109">
        <v>2030104</v>
      </c>
      <c r="F10" s="109">
        <v>2286699</v>
      </c>
      <c r="G10" s="109">
        <v>2431781</v>
      </c>
      <c r="H10" s="109">
        <v>2586652</v>
      </c>
      <c r="I10" s="109">
        <v>2765498</v>
      </c>
      <c r="J10" s="109">
        <v>3036190</v>
      </c>
      <c r="K10" s="109">
        <v>3034962</v>
      </c>
      <c r="L10" s="109">
        <v>3072212</v>
      </c>
      <c r="M10" s="109">
        <v>3224790</v>
      </c>
      <c r="N10" s="109">
        <v>3376552</v>
      </c>
      <c r="O10" s="109">
        <v>3457395</v>
      </c>
      <c r="P10" s="109">
        <v>2722109</v>
      </c>
      <c r="Q10" s="109">
        <v>3052665</v>
      </c>
      <c r="R10" s="109">
        <v>3290373</v>
      </c>
      <c r="S10" s="109">
        <v>3391236</v>
      </c>
      <c r="T10" s="109">
        <v>3428669</v>
      </c>
    </row>
    <row r="11" spans="2:20" ht="60.75" customHeight="1" x14ac:dyDescent="0.25">
      <c r="B11" s="28" t="s">
        <v>342</v>
      </c>
      <c r="C11" s="265">
        <v>1.0900000000000001</v>
      </c>
      <c r="D11" s="265">
        <v>1.24</v>
      </c>
      <c r="E11" s="265">
        <v>1.29</v>
      </c>
      <c r="F11" s="265">
        <v>1.23</v>
      </c>
      <c r="G11" s="265">
        <v>1.35</v>
      </c>
      <c r="H11" s="265">
        <v>1.38</v>
      </c>
      <c r="I11" s="265">
        <v>1.47</v>
      </c>
      <c r="J11" s="265">
        <v>1.31</v>
      </c>
      <c r="K11" s="265">
        <v>1.33</v>
      </c>
      <c r="L11" s="265">
        <v>1.32</v>
      </c>
      <c r="M11" s="265">
        <v>1.39</v>
      </c>
      <c r="N11" s="265">
        <v>1.34</v>
      </c>
      <c r="O11" s="265">
        <v>1.35</v>
      </c>
      <c r="P11" s="265">
        <v>1.55</v>
      </c>
      <c r="Q11" s="265">
        <v>1.33</v>
      </c>
      <c r="R11" s="265">
        <v>1.3</v>
      </c>
      <c r="S11" s="265">
        <v>1.38</v>
      </c>
      <c r="T11" s="265">
        <v>1.37</v>
      </c>
    </row>
    <row r="12" spans="2:20" ht="14.25" customHeight="1" x14ac:dyDescent="0.3">
      <c r="B12" s="34"/>
      <c r="D12" s="36"/>
      <c r="E12" s="36"/>
      <c r="F12" s="36"/>
      <c r="G12" s="36"/>
      <c r="H12" s="36"/>
      <c r="I12" s="36"/>
    </row>
    <row r="13" spans="2:20" ht="16.5" customHeight="1" x14ac:dyDescent="0.3">
      <c r="C13" s="37"/>
      <c r="D13" s="37"/>
      <c r="E13" s="37"/>
      <c r="F13" s="37"/>
      <c r="G13" s="37"/>
      <c r="H13" s="37"/>
      <c r="I13" s="37"/>
    </row>
    <row r="14" spans="2:20" ht="33" customHeight="1" x14ac:dyDescent="0.25">
      <c r="B14" s="299" t="s">
        <v>238</v>
      </c>
      <c r="C14" s="299"/>
      <c r="D14" s="299"/>
      <c r="E14" s="299"/>
      <c r="F14" s="299"/>
      <c r="G14" s="299"/>
      <c r="H14" s="299"/>
      <c r="I14" s="299"/>
      <c r="J14" s="299"/>
      <c r="K14" s="299"/>
      <c r="L14" s="299"/>
      <c r="M14" s="299"/>
      <c r="N14" s="299"/>
      <c r="O14" s="299"/>
      <c r="P14" s="299"/>
      <c r="Q14" s="299"/>
      <c r="R14" s="299"/>
      <c r="S14" s="299"/>
      <c r="T14" s="299"/>
    </row>
    <row r="15" spans="2:20" x14ac:dyDescent="0.25">
      <c r="B15" s="264"/>
      <c r="C15" s="264"/>
      <c r="D15" s="264"/>
      <c r="E15" s="264"/>
      <c r="F15" s="264"/>
      <c r="G15" s="264"/>
      <c r="H15" s="264"/>
      <c r="I15" s="264"/>
      <c r="J15" s="264"/>
      <c r="K15" s="264"/>
      <c r="L15" s="264"/>
      <c r="M15" s="264"/>
    </row>
    <row r="16" spans="2:20" x14ac:dyDescent="0.25">
      <c r="B16" s="46"/>
      <c r="C16" s="46"/>
      <c r="D16" s="46"/>
      <c r="E16" s="46"/>
      <c r="F16" s="224"/>
      <c r="G16" s="46"/>
      <c r="H16" s="46"/>
      <c r="I16" s="46"/>
      <c r="J16" s="46"/>
      <c r="K16" s="46"/>
      <c r="L16" s="46"/>
      <c r="M16" s="46"/>
      <c r="N16" s="46"/>
      <c r="O16" s="46"/>
      <c r="P16" s="46"/>
    </row>
    <row r="17" spans="2:21" x14ac:dyDescent="0.25">
      <c r="B17" s="46"/>
      <c r="C17" s="266"/>
      <c r="D17" s="266"/>
      <c r="E17" s="266"/>
      <c r="F17" s="266"/>
      <c r="G17" s="266"/>
      <c r="H17" s="266"/>
      <c r="I17" s="266"/>
      <c r="J17" s="266"/>
      <c r="K17" s="266"/>
      <c r="L17" s="266"/>
      <c r="M17" s="266"/>
      <c r="N17" s="266"/>
      <c r="O17" s="266"/>
      <c r="P17" s="266"/>
      <c r="Q17" s="266"/>
      <c r="R17" s="266"/>
      <c r="S17" s="266"/>
      <c r="T17" s="266"/>
      <c r="U17" s="266"/>
    </row>
    <row r="18" spans="2:21" x14ac:dyDescent="0.25">
      <c r="B18" s="267"/>
      <c r="C18" s="268"/>
      <c r="D18" s="268"/>
      <c r="E18" s="268"/>
      <c r="F18" s="268"/>
      <c r="G18" s="268"/>
      <c r="H18" s="268"/>
      <c r="I18" s="268"/>
      <c r="J18" s="268"/>
      <c r="K18" s="268"/>
      <c r="L18" s="268"/>
      <c r="M18" s="268"/>
      <c r="N18" s="268"/>
      <c r="O18" s="268"/>
      <c r="P18" s="268"/>
      <c r="Q18" s="268"/>
      <c r="R18" s="268"/>
      <c r="S18" s="268"/>
      <c r="T18" s="268"/>
    </row>
    <row r="19" spans="2:21" x14ac:dyDescent="0.25">
      <c r="B19" s="258"/>
      <c r="C19" s="258"/>
      <c r="D19" s="258"/>
      <c r="E19" s="258"/>
      <c r="F19" s="224"/>
      <c r="G19" s="258"/>
      <c r="H19" s="258"/>
      <c r="I19" s="258"/>
      <c r="J19" s="258"/>
      <c r="K19" s="258"/>
      <c r="L19" s="258"/>
      <c r="M19" s="258"/>
      <c r="N19" s="258"/>
      <c r="O19" s="258"/>
      <c r="P19" s="258"/>
      <c r="Q19" s="126"/>
      <c r="R19" s="126"/>
      <c r="S19" s="126"/>
      <c r="T19" s="126"/>
    </row>
    <row r="20" spans="2:21" x14ac:dyDescent="0.25">
      <c r="F20" s="39"/>
    </row>
    <row r="21" spans="2:21" x14ac:dyDescent="0.25">
      <c r="F21" s="39"/>
    </row>
    <row r="22" spans="2:21" x14ac:dyDescent="0.25">
      <c r="F22" s="39"/>
    </row>
    <row r="23" spans="2:21" x14ac:dyDescent="0.25">
      <c r="F23" s="39"/>
    </row>
    <row r="24" spans="2:21" x14ac:dyDescent="0.25">
      <c r="F24" s="39"/>
    </row>
    <row r="25" spans="2:21" x14ac:dyDescent="0.25">
      <c r="F25" s="39"/>
    </row>
    <row r="26" spans="2:21" x14ac:dyDescent="0.25">
      <c r="F26" s="39"/>
    </row>
    <row r="27" spans="2:21" x14ac:dyDescent="0.25">
      <c r="F27" s="39"/>
    </row>
    <row r="28" spans="2:21" x14ac:dyDescent="0.25">
      <c r="F28" s="39"/>
    </row>
    <row r="29" spans="2:21" x14ac:dyDescent="0.25">
      <c r="F29" s="39"/>
    </row>
    <row r="30" spans="2:21" x14ac:dyDescent="0.25">
      <c r="F30" s="39"/>
    </row>
    <row r="31" spans="2:21" x14ac:dyDescent="0.25">
      <c r="F31" s="39"/>
    </row>
    <row r="32" spans="2:21" x14ac:dyDescent="0.25">
      <c r="F32" s="39"/>
    </row>
    <row r="33" spans="2:6" x14ac:dyDescent="0.25">
      <c r="F33" s="39"/>
    </row>
    <row r="34" spans="2:6" x14ac:dyDescent="0.25">
      <c r="F34" s="39"/>
    </row>
    <row r="35" spans="2:6" x14ac:dyDescent="0.25">
      <c r="F35" s="39"/>
    </row>
    <row r="36" spans="2:6" x14ac:dyDescent="0.25">
      <c r="F36" s="39"/>
    </row>
    <row r="37" spans="2:6" x14ac:dyDescent="0.25">
      <c r="F37" s="39"/>
    </row>
    <row r="38" spans="2:6" x14ac:dyDescent="0.25">
      <c r="F38" s="39"/>
    </row>
    <row r="39" spans="2:6" x14ac:dyDescent="0.25">
      <c r="F39" s="39"/>
    </row>
    <row r="40" spans="2:6" x14ac:dyDescent="0.25">
      <c r="F40" s="39"/>
    </row>
    <row r="41" spans="2:6" x14ac:dyDescent="0.25">
      <c r="F41" s="39"/>
    </row>
    <row r="42" spans="2:6" x14ac:dyDescent="0.25">
      <c r="F42" s="39"/>
    </row>
    <row r="43" spans="2:6" x14ac:dyDescent="0.25">
      <c r="F43" s="39"/>
    </row>
    <row r="44" spans="2:6" ht="16.5" customHeight="1" x14ac:dyDescent="0.3">
      <c r="B44" s="54" t="s">
        <v>263</v>
      </c>
    </row>
    <row r="45" spans="2:6" ht="15.75" customHeight="1" x14ac:dyDescent="0.3">
      <c r="B45" s="34"/>
      <c r="C45" s="135"/>
      <c r="D45" s="135"/>
      <c r="E45" s="135"/>
    </row>
  </sheetData>
  <sheetProtection selectLockedCells="1" selectUnlockedCells="1"/>
  <mergeCells count="4">
    <mergeCell ref="B4:T4"/>
    <mergeCell ref="B5:T5"/>
    <mergeCell ref="B7:T7"/>
    <mergeCell ref="B14:T14"/>
  </mergeCells>
  <hyperlinks>
    <hyperlink ref="S2" location="'2.1.9_GCFT HOG SEG PRODUCT'!A1" display="Anterior"/>
    <hyperlink ref="B2" location="Indice!A1" display="Índice"/>
    <hyperlink ref="T2" location="'3.1.1_PROD_A POR SECTOR'!A1" display="Siguiente"/>
  </hyperlinks>
  <pageMargins left="0.25" right="0.25" top="0.75" bottom="0.75" header="0.3" footer="0.3"/>
  <pageSetup paperSize="9" scale="32" orientation="portrait" horizontalDpi="4294967293" verticalDpi="300"/>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B52"/>
  <sheetViews>
    <sheetView showGridLines="0" showZeros="0" zoomScale="60" zoomScaleNormal="60" zoomScaleSheetLayoutView="100" workbookViewId="0">
      <pane ySplit="2" topLeftCell="A3" activePane="bottomLeft" state="frozen"/>
      <selection pane="bottomLeft"/>
    </sheetView>
  </sheetViews>
  <sheetFormatPr baseColWidth="10" defaultRowHeight="13.5" x14ac:dyDescent="0.25"/>
  <cols>
    <col min="1" max="1" width="2.7109375" customWidth="1"/>
    <col min="2" max="2" width="50.7109375" customWidth="1"/>
    <col min="3" max="20" width="14.28515625" customWidth="1"/>
    <col min="21" max="21" width="2.7109375" customWidth="1"/>
    <col min="22" max="251" width="11.42578125" customWidth="1"/>
    <col min="252" max="252" width="2.7109375" customWidth="1"/>
    <col min="253" max="253" width="5.5703125" customWidth="1"/>
    <col min="254" max="254" width="14.5703125" customWidth="1"/>
    <col min="255" max="255" width="11.85546875" customWidth="1"/>
    <col min="256" max="258" width="15.7109375" customWidth="1"/>
  </cols>
  <sheetData>
    <row r="1" spans="2:28" ht="85.15" customHeight="1" x14ac:dyDescent="0.25"/>
    <row r="2" spans="2:28" ht="17.25" customHeight="1" x14ac:dyDescent="0.25">
      <c r="B2" s="14" t="s">
        <v>0</v>
      </c>
      <c r="C2" s="15"/>
      <c r="D2" s="15"/>
      <c r="E2" s="15"/>
      <c r="F2" s="15"/>
      <c r="G2" s="15"/>
      <c r="H2" s="15"/>
      <c r="I2" s="15"/>
      <c r="J2" s="15"/>
      <c r="K2" s="15"/>
      <c r="L2" s="15"/>
      <c r="M2" s="15"/>
      <c r="S2" s="16" t="s">
        <v>138</v>
      </c>
      <c r="T2" s="16" t="s">
        <v>137</v>
      </c>
    </row>
    <row r="3" spans="2:28" ht="18" customHeight="1" x14ac:dyDescent="0.25">
      <c r="B3" s="17"/>
      <c r="C3" s="18"/>
      <c r="D3" s="18"/>
      <c r="E3" s="18"/>
      <c r="F3" s="18"/>
      <c r="G3" s="18"/>
      <c r="H3" s="18"/>
      <c r="I3" s="18"/>
      <c r="J3" s="18"/>
      <c r="K3" s="18"/>
      <c r="L3" s="18"/>
      <c r="M3" s="18"/>
      <c r="S3" s="20"/>
      <c r="T3" s="20"/>
    </row>
    <row r="4" spans="2:28" ht="18" customHeight="1" x14ac:dyDescent="0.25">
      <c r="B4" s="303" t="s">
        <v>51</v>
      </c>
      <c r="C4" s="303"/>
      <c r="D4" s="303"/>
      <c r="E4" s="303"/>
      <c r="F4" s="303"/>
      <c r="G4" s="303"/>
      <c r="H4" s="303"/>
      <c r="I4" s="303"/>
      <c r="J4" s="303"/>
      <c r="K4" s="303"/>
      <c r="L4" s="303"/>
      <c r="M4" s="303"/>
      <c r="N4" s="303"/>
      <c r="O4" s="303"/>
      <c r="P4" s="303"/>
      <c r="Q4" s="303"/>
      <c r="R4" s="303"/>
      <c r="S4" s="303"/>
      <c r="T4" s="303"/>
    </row>
    <row r="5" spans="2:28" ht="34.9" customHeight="1" x14ac:dyDescent="0.25">
      <c r="B5" s="299" t="s">
        <v>239</v>
      </c>
      <c r="C5" s="299"/>
      <c r="D5" s="299"/>
      <c r="E5" s="299"/>
      <c r="F5" s="299"/>
      <c r="G5" s="299"/>
      <c r="H5" s="299"/>
      <c r="I5" s="299"/>
      <c r="J5" s="299"/>
      <c r="K5" s="299"/>
      <c r="L5" s="299"/>
      <c r="M5" s="299"/>
      <c r="N5" s="299"/>
      <c r="O5" s="299"/>
      <c r="P5" s="299"/>
      <c r="Q5" s="299"/>
      <c r="R5" s="299"/>
      <c r="S5" s="299"/>
      <c r="T5" s="299"/>
    </row>
    <row r="6" spans="2:28" ht="18" customHeight="1" x14ac:dyDescent="0.25">
      <c r="C6" s="21"/>
      <c r="D6" s="21"/>
      <c r="E6" s="21"/>
      <c r="F6" s="21"/>
      <c r="G6" s="21"/>
      <c r="H6" s="21"/>
      <c r="I6" s="21"/>
      <c r="J6" s="21"/>
      <c r="K6" s="21"/>
      <c r="L6" s="21"/>
      <c r="M6" s="21"/>
      <c r="N6" s="21"/>
      <c r="O6" s="21"/>
      <c r="P6" s="21"/>
      <c r="Q6" s="20"/>
      <c r="R6" s="20"/>
    </row>
    <row r="7" spans="2:28" ht="33" customHeight="1" x14ac:dyDescent="0.25">
      <c r="B7" s="300" t="s">
        <v>58</v>
      </c>
      <c r="C7" s="300"/>
      <c r="D7" s="300"/>
      <c r="E7" s="300"/>
      <c r="F7" s="300"/>
      <c r="G7" s="300"/>
      <c r="H7" s="300"/>
      <c r="I7" s="300"/>
      <c r="J7" s="300"/>
      <c r="K7" s="300"/>
      <c r="L7" s="300"/>
      <c r="M7" s="300"/>
      <c r="N7" s="300"/>
      <c r="O7" s="300"/>
      <c r="P7" s="300"/>
      <c r="Q7" s="300"/>
      <c r="R7" s="300"/>
      <c r="S7" s="300"/>
      <c r="T7" s="300"/>
    </row>
    <row r="8" spans="2:28" ht="33" customHeight="1" x14ac:dyDescent="0.25">
      <c r="B8" s="22" t="s">
        <v>1</v>
      </c>
      <c r="C8" s="23">
        <v>2007</v>
      </c>
      <c r="D8" s="24">
        <v>2008</v>
      </c>
      <c r="E8" s="24">
        <v>2009</v>
      </c>
      <c r="F8" s="24">
        <v>2010</v>
      </c>
      <c r="G8" s="24">
        <v>2011</v>
      </c>
      <c r="H8" s="24">
        <v>2012</v>
      </c>
      <c r="I8" s="24">
        <v>2013</v>
      </c>
      <c r="J8" s="24">
        <v>2014</v>
      </c>
      <c r="K8" s="24">
        <v>2015</v>
      </c>
      <c r="L8" s="24">
        <v>2016</v>
      </c>
      <c r="M8" s="24">
        <v>2017</v>
      </c>
      <c r="N8" s="24">
        <v>2018</v>
      </c>
      <c r="O8" s="24">
        <v>2019</v>
      </c>
      <c r="P8" s="24">
        <v>2020</v>
      </c>
      <c r="Q8" s="24">
        <v>2021</v>
      </c>
      <c r="R8" s="24">
        <v>2022</v>
      </c>
      <c r="S8" s="24">
        <v>2023</v>
      </c>
      <c r="T8" s="24">
        <v>2024</v>
      </c>
    </row>
    <row r="9" spans="2:28" ht="33" customHeight="1" x14ac:dyDescent="0.25">
      <c r="B9" s="213" t="s">
        <v>343</v>
      </c>
      <c r="C9" s="109">
        <v>1916378</v>
      </c>
      <c r="D9" s="109">
        <v>2391668</v>
      </c>
      <c r="E9" s="109">
        <v>2642130</v>
      </c>
      <c r="F9" s="109">
        <v>2859452</v>
      </c>
      <c r="G9" s="109">
        <v>3342768</v>
      </c>
      <c r="H9" s="109">
        <v>3600853</v>
      </c>
      <c r="I9" s="109">
        <v>4121564</v>
      </c>
      <c r="J9" s="109">
        <v>4077624</v>
      </c>
      <c r="K9" s="109">
        <v>4111825</v>
      </c>
      <c r="L9" s="109">
        <v>4093950</v>
      </c>
      <c r="M9" s="109">
        <v>4491086</v>
      </c>
      <c r="N9" s="109">
        <v>4525537</v>
      </c>
      <c r="O9" s="109">
        <v>4662575</v>
      </c>
      <c r="P9" s="109">
        <v>4230545</v>
      </c>
      <c r="Q9" s="109">
        <v>4035712</v>
      </c>
      <c r="R9" s="109">
        <v>4256315</v>
      </c>
      <c r="S9" s="109">
        <v>4693217</v>
      </c>
      <c r="T9" s="109">
        <v>4710647</v>
      </c>
    </row>
    <row r="10" spans="2:28" ht="33" customHeight="1" x14ac:dyDescent="0.25">
      <c r="B10" s="108" t="s">
        <v>344</v>
      </c>
      <c r="C10" s="109">
        <v>1017845</v>
      </c>
      <c r="D10" s="109">
        <v>1095200</v>
      </c>
      <c r="E10" s="109">
        <v>1148015</v>
      </c>
      <c r="F10" s="109">
        <v>1335759</v>
      </c>
      <c r="G10" s="109">
        <v>1420763</v>
      </c>
      <c r="H10" s="109">
        <v>1500411</v>
      </c>
      <c r="I10" s="109">
        <v>1584495</v>
      </c>
      <c r="J10" s="109">
        <v>1717031</v>
      </c>
      <c r="K10" s="109">
        <v>1742005</v>
      </c>
      <c r="L10" s="109">
        <v>1832044</v>
      </c>
      <c r="M10" s="109">
        <v>1973722</v>
      </c>
      <c r="N10" s="109">
        <v>2091035</v>
      </c>
      <c r="O10" s="109">
        <v>2172262</v>
      </c>
      <c r="P10" s="109">
        <v>1844572</v>
      </c>
      <c r="Q10" s="109">
        <v>2057541</v>
      </c>
      <c r="R10" s="109">
        <v>2168812</v>
      </c>
      <c r="S10" s="109">
        <v>2241545</v>
      </c>
      <c r="T10" s="109">
        <v>2273916</v>
      </c>
    </row>
    <row r="11" spans="2:28" ht="33" customHeight="1" x14ac:dyDescent="0.25">
      <c r="B11" s="121" t="s">
        <v>345</v>
      </c>
      <c r="C11" s="78">
        <v>2934223</v>
      </c>
      <c r="D11" s="78">
        <v>3486868</v>
      </c>
      <c r="E11" s="78">
        <v>3790145</v>
      </c>
      <c r="F11" s="78">
        <v>4195211</v>
      </c>
      <c r="G11" s="78">
        <v>4763531</v>
      </c>
      <c r="H11" s="78">
        <v>5101264</v>
      </c>
      <c r="I11" s="78">
        <v>5706059</v>
      </c>
      <c r="J11" s="78">
        <v>5794655</v>
      </c>
      <c r="K11" s="78">
        <v>5853830</v>
      </c>
      <c r="L11" s="78">
        <v>5925994</v>
      </c>
      <c r="M11" s="78">
        <v>6464808</v>
      </c>
      <c r="N11" s="78">
        <v>6616572</v>
      </c>
      <c r="O11" s="78">
        <v>6834837</v>
      </c>
      <c r="P11" s="78">
        <v>6075117</v>
      </c>
      <c r="Q11" s="78">
        <v>6093253</v>
      </c>
      <c r="R11" s="78">
        <v>6425127</v>
      </c>
      <c r="S11" s="78">
        <v>6934762</v>
      </c>
      <c r="T11" s="78">
        <v>6984563</v>
      </c>
    </row>
    <row r="12" spans="2:28" ht="33" customHeight="1" x14ac:dyDescent="0.25">
      <c r="B12" s="108" t="s">
        <v>346</v>
      </c>
      <c r="C12" s="109">
        <v>3113357</v>
      </c>
      <c r="D12" s="109">
        <v>3197901</v>
      </c>
      <c r="E12" s="109">
        <v>3546203</v>
      </c>
      <c r="F12" s="109">
        <v>3658550</v>
      </c>
      <c r="G12" s="109">
        <v>3804919</v>
      </c>
      <c r="H12" s="109">
        <v>3889455</v>
      </c>
      <c r="I12" s="109">
        <v>4035072</v>
      </c>
      <c r="J12" s="109">
        <v>4213279</v>
      </c>
      <c r="K12" s="109">
        <v>4221253</v>
      </c>
      <c r="L12" s="109">
        <v>4193209</v>
      </c>
      <c r="M12" s="109">
        <v>4142222</v>
      </c>
      <c r="N12" s="109">
        <v>4126541</v>
      </c>
      <c r="O12" s="109">
        <v>4137396</v>
      </c>
      <c r="P12" s="109">
        <v>4173818</v>
      </c>
      <c r="Q12" s="109">
        <v>4244469</v>
      </c>
      <c r="R12" s="109">
        <v>4188548</v>
      </c>
      <c r="S12" s="109">
        <v>4081756</v>
      </c>
      <c r="T12" s="109">
        <v>3943710</v>
      </c>
      <c r="U12" s="271"/>
      <c r="V12" s="271"/>
      <c r="W12" s="271"/>
      <c r="X12" s="271"/>
      <c r="Y12" s="271"/>
      <c r="Z12" s="271"/>
      <c r="AA12" s="271"/>
      <c r="AB12" s="271"/>
    </row>
    <row r="13" spans="2:28" ht="33" customHeight="1" x14ac:dyDescent="0.25">
      <c r="B13" s="108" t="s">
        <v>347</v>
      </c>
      <c r="C13" s="109">
        <v>1105758</v>
      </c>
      <c r="D13" s="109">
        <v>1108462</v>
      </c>
      <c r="E13" s="109">
        <v>1220653</v>
      </c>
      <c r="F13" s="109">
        <v>1245547</v>
      </c>
      <c r="G13" s="109">
        <v>1270755</v>
      </c>
      <c r="H13" s="109">
        <v>1271849</v>
      </c>
      <c r="I13" s="109">
        <v>1250056</v>
      </c>
      <c r="J13" s="109">
        <v>1258730</v>
      </c>
      <c r="K13" s="109">
        <v>1181720</v>
      </c>
      <c r="L13" s="109">
        <v>1177119</v>
      </c>
      <c r="M13" s="109">
        <v>1190923</v>
      </c>
      <c r="N13" s="109">
        <v>1212553</v>
      </c>
      <c r="O13" s="109">
        <v>1312879</v>
      </c>
      <c r="P13" s="109">
        <v>1037288</v>
      </c>
      <c r="Q13" s="109">
        <v>1039031</v>
      </c>
      <c r="R13" s="109">
        <v>1173854</v>
      </c>
      <c r="S13" s="109">
        <v>1208046</v>
      </c>
      <c r="T13" s="109">
        <v>1223228</v>
      </c>
      <c r="U13" s="271"/>
      <c r="V13" s="271"/>
      <c r="W13" s="271"/>
      <c r="X13" s="271"/>
      <c r="Y13" s="271"/>
      <c r="Z13" s="271"/>
      <c r="AA13" s="271"/>
      <c r="AB13" s="271"/>
    </row>
    <row r="14" spans="2:28" ht="33" customHeight="1" x14ac:dyDescent="0.25">
      <c r="B14" s="121" t="s">
        <v>348</v>
      </c>
      <c r="C14" s="78">
        <v>4219115</v>
      </c>
      <c r="D14" s="78">
        <v>4306363</v>
      </c>
      <c r="E14" s="78">
        <v>4766856</v>
      </c>
      <c r="F14" s="78">
        <v>4904097</v>
      </c>
      <c r="G14" s="78">
        <v>5075674</v>
      </c>
      <c r="H14" s="78">
        <v>5161304</v>
      </c>
      <c r="I14" s="78">
        <v>5285128</v>
      </c>
      <c r="J14" s="78">
        <v>5472009</v>
      </c>
      <c r="K14" s="78">
        <v>5402973</v>
      </c>
      <c r="L14" s="78">
        <v>5370328</v>
      </c>
      <c r="M14" s="78">
        <v>5333145</v>
      </c>
      <c r="N14" s="78">
        <v>5339094</v>
      </c>
      <c r="O14" s="78">
        <v>5450275</v>
      </c>
      <c r="P14" s="78">
        <v>5211106</v>
      </c>
      <c r="Q14" s="78">
        <v>5283500</v>
      </c>
      <c r="R14" s="78">
        <v>5362402</v>
      </c>
      <c r="S14" s="78">
        <v>5289802</v>
      </c>
      <c r="T14" s="78">
        <v>5166938</v>
      </c>
      <c r="U14" s="271"/>
      <c r="V14" s="271"/>
      <c r="W14" s="271"/>
      <c r="X14" s="271"/>
      <c r="Y14" s="271"/>
      <c r="Z14" s="271"/>
      <c r="AA14" s="271"/>
      <c r="AB14" s="271"/>
    </row>
    <row r="15" spans="2:28" ht="33" customHeight="1" x14ac:dyDescent="0.25">
      <c r="B15" s="272" t="s">
        <v>349</v>
      </c>
      <c r="C15" s="109">
        <v>616</v>
      </c>
      <c r="D15" s="109">
        <v>748</v>
      </c>
      <c r="E15" s="109">
        <v>745</v>
      </c>
      <c r="F15" s="109">
        <v>782</v>
      </c>
      <c r="G15" s="109">
        <v>879</v>
      </c>
      <c r="H15" s="109">
        <v>926</v>
      </c>
      <c r="I15" s="109">
        <v>1021</v>
      </c>
      <c r="J15" s="109">
        <v>968</v>
      </c>
      <c r="K15" s="109">
        <v>974</v>
      </c>
      <c r="L15" s="109">
        <v>976</v>
      </c>
      <c r="M15" s="109">
        <v>1084</v>
      </c>
      <c r="N15" s="109">
        <v>1097</v>
      </c>
      <c r="O15" s="109">
        <v>1127</v>
      </c>
      <c r="P15" s="109">
        <v>1014</v>
      </c>
      <c r="Q15" s="109">
        <v>951</v>
      </c>
      <c r="R15" s="109">
        <v>1016</v>
      </c>
      <c r="S15" s="109">
        <v>1150</v>
      </c>
      <c r="T15" s="109">
        <v>1194</v>
      </c>
      <c r="U15" s="271"/>
      <c r="V15" s="271"/>
      <c r="W15" s="271"/>
      <c r="X15" s="271"/>
      <c r="Y15" s="271"/>
      <c r="Z15" s="271"/>
      <c r="AA15" s="271"/>
      <c r="AB15" s="271"/>
    </row>
    <row r="16" spans="2:28" ht="33" customHeight="1" x14ac:dyDescent="0.25">
      <c r="B16" s="272" t="s">
        <v>350</v>
      </c>
      <c r="C16" s="109">
        <v>920</v>
      </c>
      <c r="D16" s="109">
        <v>988</v>
      </c>
      <c r="E16" s="109">
        <v>940</v>
      </c>
      <c r="F16" s="109">
        <v>1072</v>
      </c>
      <c r="G16" s="109">
        <v>1118</v>
      </c>
      <c r="H16" s="109">
        <v>1180</v>
      </c>
      <c r="I16" s="109">
        <v>1268</v>
      </c>
      <c r="J16" s="109">
        <v>1364</v>
      </c>
      <c r="K16" s="109">
        <v>1474</v>
      </c>
      <c r="L16" s="109">
        <v>1556</v>
      </c>
      <c r="M16" s="109">
        <v>1657</v>
      </c>
      <c r="N16" s="109">
        <v>1724</v>
      </c>
      <c r="O16" s="109">
        <v>1655</v>
      </c>
      <c r="P16" s="109">
        <v>1778</v>
      </c>
      <c r="Q16" s="109">
        <v>1980</v>
      </c>
      <c r="R16" s="109">
        <v>1848</v>
      </c>
      <c r="S16" s="109">
        <v>1856</v>
      </c>
      <c r="T16" s="109">
        <v>1859</v>
      </c>
      <c r="U16" s="271"/>
      <c r="V16" s="271"/>
      <c r="W16" s="271"/>
      <c r="X16" s="271"/>
      <c r="Y16" s="271"/>
      <c r="Z16" s="271"/>
      <c r="AA16" s="271"/>
      <c r="AB16" s="271"/>
    </row>
    <row r="17" spans="2:28" ht="33" customHeight="1" x14ac:dyDescent="0.25">
      <c r="B17" s="273" t="s">
        <v>351</v>
      </c>
      <c r="C17" s="78">
        <v>695</v>
      </c>
      <c r="D17" s="78">
        <v>810</v>
      </c>
      <c r="E17" s="78">
        <v>795</v>
      </c>
      <c r="F17" s="78">
        <v>855</v>
      </c>
      <c r="G17" s="78">
        <v>939</v>
      </c>
      <c r="H17" s="78">
        <v>988</v>
      </c>
      <c r="I17" s="78">
        <v>1080</v>
      </c>
      <c r="J17" s="78">
        <v>1059</v>
      </c>
      <c r="K17" s="78">
        <v>1083</v>
      </c>
      <c r="L17" s="78">
        <v>1103</v>
      </c>
      <c r="M17" s="78">
        <v>1212</v>
      </c>
      <c r="N17" s="78">
        <v>1239</v>
      </c>
      <c r="O17" s="78">
        <v>1254</v>
      </c>
      <c r="P17" s="78">
        <v>1166</v>
      </c>
      <c r="Q17" s="78">
        <v>1153</v>
      </c>
      <c r="R17" s="78">
        <v>1198</v>
      </c>
      <c r="S17" s="78">
        <v>1311</v>
      </c>
      <c r="T17" s="78">
        <v>1352</v>
      </c>
      <c r="U17" s="271"/>
      <c r="V17" s="271"/>
      <c r="W17" s="271"/>
      <c r="X17" s="271"/>
      <c r="Y17" s="271"/>
      <c r="Z17" s="271"/>
      <c r="AA17" s="271"/>
      <c r="AB17" s="271"/>
    </row>
    <row r="18" spans="2:28" ht="14.25" customHeight="1" x14ac:dyDescent="0.3">
      <c r="B18" s="34"/>
      <c r="D18" s="36"/>
      <c r="E18" s="36"/>
      <c r="F18" s="36"/>
      <c r="G18" s="36"/>
      <c r="H18" s="36"/>
      <c r="I18" s="36"/>
    </row>
    <row r="19" spans="2:28" ht="16.5" customHeight="1" x14ac:dyDescent="0.3">
      <c r="C19" s="282"/>
      <c r="D19" s="37"/>
      <c r="E19" s="37"/>
      <c r="F19" s="37"/>
      <c r="G19" s="37"/>
      <c r="H19" s="37"/>
      <c r="I19" s="37"/>
    </row>
    <row r="20" spans="2:28" ht="33" customHeight="1" x14ac:dyDescent="0.25">
      <c r="B20" s="303" t="s">
        <v>240</v>
      </c>
      <c r="C20" s="303"/>
      <c r="D20" s="303"/>
      <c r="E20" s="303"/>
      <c r="F20" s="303"/>
      <c r="G20" s="303"/>
      <c r="H20" s="303"/>
      <c r="I20" s="303"/>
      <c r="J20" s="303"/>
      <c r="K20" s="303"/>
      <c r="L20" s="303"/>
      <c r="M20" s="303"/>
      <c r="N20" s="303"/>
      <c r="O20" s="303"/>
      <c r="P20" s="303"/>
      <c r="Q20" s="303"/>
      <c r="R20" s="303"/>
      <c r="S20" s="303"/>
      <c r="T20" s="303"/>
    </row>
    <row r="21" spans="2:28" x14ac:dyDescent="0.25">
      <c r="B21" s="274"/>
      <c r="C21" s="274"/>
      <c r="D21" s="274"/>
      <c r="E21" s="224"/>
      <c r="F21" s="46"/>
      <c r="G21" s="46"/>
    </row>
    <row r="22" spans="2:28" x14ac:dyDescent="0.25">
      <c r="C22" s="47">
        <f>+C8</f>
        <v>2007</v>
      </c>
      <c r="D22" s="47">
        <f t="shared" ref="D22:T22" si="0">+D8</f>
        <v>2008</v>
      </c>
      <c r="E22" s="47">
        <f t="shared" si="0"/>
        <v>2009</v>
      </c>
      <c r="F22" s="47">
        <f t="shared" si="0"/>
        <v>2010</v>
      </c>
      <c r="G22" s="47">
        <f t="shared" si="0"/>
        <v>2011</v>
      </c>
      <c r="H22" s="47">
        <f t="shared" si="0"/>
        <v>2012</v>
      </c>
      <c r="I22" s="47">
        <f t="shared" si="0"/>
        <v>2013</v>
      </c>
      <c r="J22" s="47">
        <f t="shared" si="0"/>
        <v>2014</v>
      </c>
      <c r="K22" s="47">
        <f t="shared" si="0"/>
        <v>2015</v>
      </c>
      <c r="L22" s="47">
        <f t="shared" si="0"/>
        <v>2016</v>
      </c>
      <c r="M22" s="47">
        <f t="shared" si="0"/>
        <v>2017</v>
      </c>
      <c r="N22" s="47">
        <f t="shared" si="0"/>
        <v>2018</v>
      </c>
      <c r="O22" s="47">
        <f t="shared" si="0"/>
        <v>2019</v>
      </c>
      <c r="P22" s="47">
        <f t="shared" si="0"/>
        <v>2020</v>
      </c>
      <c r="Q22" s="47">
        <f t="shared" si="0"/>
        <v>2021</v>
      </c>
      <c r="R22" s="47">
        <f t="shared" si="0"/>
        <v>2022</v>
      </c>
      <c r="S22" s="47">
        <f t="shared" si="0"/>
        <v>2023</v>
      </c>
      <c r="T22" s="47">
        <f t="shared" si="0"/>
        <v>2024</v>
      </c>
    </row>
    <row r="23" spans="2:28" x14ac:dyDescent="0.25">
      <c r="B23" s="267" t="s">
        <v>144</v>
      </c>
      <c r="C23" s="261">
        <f>C15</f>
        <v>616</v>
      </c>
      <c r="D23" s="261">
        <f t="shared" ref="D23:T23" si="1">D15</f>
        <v>748</v>
      </c>
      <c r="E23" s="261">
        <f t="shared" si="1"/>
        <v>745</v>
      </c>
      <c r="F23" s="261">
        <f t="shared" si="1"/>
        <v>782</v>
      </c>
      <c r="G23" s="261">
        <f t="shared" si="1"/>
        <v>879</v>
      </c>
      <c r="H23" s="261">
        <f t="shared" si="1"/>
        <v>926</v>
      </c>
      <c r="I23" s="261">
        <f t="shared" si="1"/>
        <v>1021</v>
      </c>
      <c r="J23" s="261">
        <f t="shared" si="1"/>
        <v>968</v>
      </c>
      <c r="K23" s="261">
        <f t="shared" si="1"/>
        <v>974</v>
      </c>
      <c r="L23" s="261">
        <f t="shared" si="1"/>
        <v>976</v>
      </c>
      <c r="M23" s="261">
        <f t="shared" si="1"/>
        <v>1084</v>
      </c>
      <c r="N23" s="261">
        <f t="shared" si="1"/>
        <v>1097</v>
      </c>
      <c r="O23" s="261">
        <f t="shared" si="1"/>
        <v>1127</v>
      </c>
      <c r="P23" s="261">
        <f t="shared" si="1"/>
        <v>1014</v>
      </c>
      <c r="Q23" s="261">
        <f t="shared" si="1"/>
        <v>951</v>
      </c>
      <c r="R23" s="261">
        <f t="shared" si="1"/>
        <v>1016</v>
      </c>
      <c r="S23" s="261">
        <f t="shared" si="1"/>
        <v>1150</v>
      </c>
      <c r="T23" s="261">
        <f t="shared" si="1"/>
        <v>1194</v>
      </c>
    </row>
    <row r="24" spans="2:28" x14ac:dyDescent="0.25">
      <c r="B24" s="267" t="s">
        <v>145</v>
      </c>
      <c r="C24" s="261">
        <f>C16</f>
        <v>920</v>
      </c>
      <c r="D24" s="261">
        <f t="shared" ref="D24:T24" si="2">D16</f>
        <v>988</v>
      </c>
      <c r="E24" s="261">
        <f t="shared" si="2"/>
        <v>940</v>
      </c>
      <c r="F24" s="261">
        <f t="shared" si="2"/>
        <v>1072</v>
      </c>
      <c r="G24" s="261">
        <f t="shared" si="2"/>
        <v>1118</v>
      </c>
      <c r="H24" s="261">
        <f t="shared" si="2"/>
        <v>1180</v>
      </c>
      <c r="I24" s="261">
        <f t="shared" si="2"/>
        <v>1268</v>
      </c>
      <c r="J24" s="261">
        <f t="shared" si="2"/>
        <v>1364</v>
      </c>
      <c r="K24" s="261">
        <f t="shared" si="2"/>
        <v>1474</v>
      </c>
      <c r="L24" s="261">
        <f t="shared" si="2"/>
        <v>1556</v>
      </c>
      <c r="M24" s="261">
        <f t="shared" si="2"/>
        <v>1657</v>
      </c>
      <c r="N24" s="261">
        <f t="shared" si="2"/>
        <v>1724</v>
      </c>
      <c r="O24" s="261">
        <f t="shared" si="2"/>
        <v>1655</v>
      </c>
      <c r="P24" s="261">
        <f t="shared" si="2"/>
        <v>1778</v>
      </c>
      <c r="Q24" s="261">
        <f t="shared" si="2"/>
        <v>1980</v>
      </c>
      <c r="R24" s="261">
        <f t="shared" si="2"/>
        <v>1848</v>
      </c>
      <c r="S24" s="261">
        <f t="shared" si="2"/>
        <v>1856</v>
      </c>
      <c r="T24" s="261">
        <f t="shared" si="2"/>
        <v>1859</v>
      </c>
    </row>
    <row r="25" spans="2:28" x14ac:dyDescent="0.25">
      <c r="B25" s="267" t="s">
        <v>118</v>
      </c>
      <c r="C25" s="275">
        <f t="shared" ref="C25" si="3">+C24/C23</f>
        <v>1.4935064935064934</v>
      </c>
      <c r="D25" s="275">
        <f t="shared" ref="D25:T25" si="4">+D24/D23</f>
        <v>1.320855614973262</v>
      </c>
      <c r="E25" s="275">
        <f t="shared" si="4"/>
        <v>1.261744966442953</v>
      </c>
      <c r="F25" s="275">
        <f t="shared" si="4"/>
        <v>1.370843989769821</v>
      </c>
      <c r="G25" s="275">
        <f t="shared" si="4"/>
        <v>1.2718998862343571</v>
      </c>
      <c r="H25" s="275">
        <f t="shared" si="4"/>
        <v>1.2742980561555075</v>
      </c>
      <c r="I25" s="275">
        <f t="shared" si="4"/>
        <v>1.2419196865817825</v>
      </c>
      <c r="J25" s="275">
        <f t="shared" si="4"/>
        <v>1.4090909090909092</v>
      </c>
      <c r="K25" s="275">
        <f t="shared" si="4"/>
        <v>1.5133470225872689</v>
      </c>
      <c r="L25" s="275">
        <f t="shared" si="4"/>
        <v>1.5942622950819672</v>
      </c>
      <c r="M25" s="275">
        <f t="shared" si="4"/>
        <v>1.5285977859778597</v>
      </c>
      <c r="N25" s="275">
        <f t="shared" si="4"/>
        <v>1.5715587967183227</v>
      </c>
      <c r="O25" s="275">
        <f t="shared" si="4"/>
        <v>1.4685004436557232</v>
      </c>
      <c r="P25" s="275">
        <f t="shared" si="4"/>
        <v>1.7534516765285997</v>
      </c>
      <c r="Q25" s="275">
        <f t="shared" si="4"/>
        <v>2.0820189274447949</v>
      </c>
      <c r="R25" s="275">
        <f t="shared" si="4"/>
        <v>1.8188976377952757</v>
      </c>
      <c r="S25" s="275">
        <f t="shared" si="4"/>
        <v>1.6139130434782609</v>
      </c>
      <c r="T25" s="275">
        <f t="shared" si="4"/>
        <v>1.5569514237855946</v>
      </c>
    </row>
    <row r="26" spans="2:28" x14ac:dyDescent="0.25">
      <c r="B26" s="267"/>
      <c r="C26" s="276"/>
      <c r="D26" s="276"/>
      <c r="E26" s="276"/>
      <c r="F26" s="276"/>
      <c r="G26" s="276"/>
      <c r="H26" s="276"/>
      <c r="I26" s="276"/>
      <c r="J26" s="276"/>
      <c r="K26" s="276"/>
      <c r="L26" s="276"/>
      <c r="M26" s="276"/>
      <c r="N26" s="276"/>
      <c r="O26" s="276"/>
      <c r="P26" s="276"/>
      <c r="Q26" s="276"/>
      <c r="R26" s="276"/>
      <c r="S26" s="276"/>
      <c r="T26" s="276"/>
    </row>
    <row r="27" spans="2:28" x14ac:dyDescent="0.25">
      <c r="B27" s="267"/>
      <c r="C27" s="276"/>
      <c r="D27" s="276"/>
      <c r="E27" s="276"/>
      <c r="F27" s="276"/>
      <c r="G27" s="276"/>
      <c r="H27" s="276"/>
      <c r="I27" s="276"/>
      <c r="J27" s="276"/>
      <c r="K27" s="276"/>
      <c r="L27" s="276"/>
      <c r="M27" s="276"/>
    </row>
    <row r="28" spans="2:28" x14ac:dyDescent="0.25">
      <c r="B28" s="267"/>
      <c r="C28" s="276"/>
      <c r="D28" s="276"/>
      <c r="E28" s="276"/>
      <c r="F28" s="276"/>
      <c r="G28" s="276"/>
      <c r="H28" s="276"/>
      <c r="I28" s="276"/>
      <c r="J28" s="276"/>
      <c r="K28" s="276"/>
      <c r="L28" s="276"/>
      <c r="M28" s="276"/>
    </row>
    <row r="29" spans="2:28" x14ac:dyDescent="0.25">
      <c r="B29" s="267"/>
      <c r="C29" s="276"/>
      <c r="D29" s="276"/>
      <c r="E29" s="276"/>
      <c r="F29" s="276"/>
      <c r="G29" s="276"/>
      <c r="H29" s="276"/>
      <c r="I29" s="276"/>
      <c r="J29" s="276"/>
      <c r="K29" s="276"/>
      <c r="L29" s="276"/>
      <c r="M29" s="276"/>
    </row>
    <row r="30" spans="2:28" x14ac:dyDescent="0.25">
      <c r="B30" s="267"/>
      <c r="C30" s="276"/>
      <c r="D30" s="222"/>
      <c r="E30" s="277"/>
      <c r="F30" s="278"/>
      <c r="G30" s="279"/>
      <c r="H30" s="280"/>
      <c r="I30" s="280"/>
      <c r="J30" s="280"/>
      <c r="K30" s="280"/>
      <c r="L30" s="280"/>
      <c r="M30" s="280"/>
    </row>
    <row r="31" spans="2:28" x14ac:dyDescent="0.25">
      <c r="C31" s="60"/>
      <c r="D31" s="281"/>
      <c r="E31" s="189"/>
    </row>
    <row r="32" spans="2:28" x14ac:dyDescent="0.25">
      <c r="C32" s="60"/>
      <c r="D32" s="281"/>
      <c r="E32" s="189"/>
    </row>
    <row r="33" spans="2:13" x14ac:dyDescent="0.25">
      <c r="C33" s="60"/>
      <c r="D33" s="281"/>
      <c r="E33" s="189"/>
    </row>
    <row r="34" spans="2:13" x14ac:dyDescent="0.25">
      <c r="C34" s="60"/>
      <c r="D34" s="281"/>
      <c r="E34" s="189"/>
    </row>
    <row r="35" spans="2:13" x14ac:dyDescent="0.25">
      <c r="C35" s="60"/>
      <c r="D35" s="281"/>
      <c r="E35" s="189"/>
    </row>
    <row r="36" spans="2:13" x14ac:dyDescent="0.25">
      <c r="B36" s="269"/>
      <c r="C36" s="269"/>
      <c r="D36" s="269"/>
      <c r="E36" s="269"/>
    </row>
    <row r="37" spans="2:13" x14ac:dyDescent="0.25">
      <c r="B37" s="269"/>
      <c r="C37" s="269"/>
      <c r="D37" s="269"/>
      <c r="E37" s="269"/>
    </row>
    <row r="38" spans="2:13" x14ac:dyDescent="0.25">
      <c r="B38" s="269"/>
      <c r="C38" s="269"/>
      <c r="D38" s="269"/>
      <c r="E38" s="269"/>
    </row>
    <row r="39" spans="2:13" x14ac:dyDescent="0.25">
      <c r="B39" s="269"/>
      <c r="C39" s="269"/>
      <c r="D39" s="269"/>
      <c r="E39" s="269"/>
    </row>
    <row r="40" spans="2:13" x14ac:dyDescent="0.25">
      <c r="B40" s="269"/>
      <c r="C40" s="269"/>
      <c r="D40" s="269"/>
      <c r="E40" s="269"/>
    </row>
    <row r="41" spans="2:13" x14ac:dyDescent="0.25">
      <c r="B41" s="269"/>
      <c r="C41" s="269"/>
      <c r="D41" s="269"/>
      <c r="E41" s="269"/>
    </row>
    <row r="42" spans="2:13" x14ac:dyDescent="0.25">
      <c r="B42" s="310"/>
      <c r="C42" s="310"/>
      <c r="D42" s="310"/>
      <c r="E42" s="310"/>
      <c r="F42" s="310"/>
      <c r="G42" s="310"/>
      <c r="H42" s="310"/>
      <c r="I42" s="310"/>
      <c r="J42" s="310"/>
      <c r="K42" s="310"/>
      <c r="L42" s="310"/>
      <c r="M42" s="310"/>
    </row>
    <row r="43" spans="2:13" x14ac:dyDescent="0.25">
      <c r="B43" s="46"/>
    </row>
    <row r="44" spans="2:13" x14ac:dyDescent="0.25">
      <c r="B44" s="46"/>
    </row>
    <row r="45" spans="2:13" x14ac:dyDescent="0.25">
      <c r="B45" s="46"/>
    </row>
    <row r="46" spans="2:13" x14ac:dyDescent="0.25">
      <c r="B46" s="46"/>
    </row>
    <row r="47" spans="2:13" x14ac:dyDescent="0.25">
      <c r="B47" s="46"/>
    </row>
    <row r="48" spans="2:13" x14ac:dyDescent="0.25">
      <c r="B48" s="46"/>
    </row>
    <row r="49" spans="2:20" x14ac:dyDescent="0.25">
      <c r="B49" s="46"/>
    </row>
    <row r="50" spans="2:20" ht="20.45" customHeight="1" x14ac:dyDescent="0.3">
      <c r="B50" s="34" t="s">
        <v>265</v>
      </c>
      <c r="C50" s="270"/>
      <c r="D50" s="270"/>
      <c r="E50" s="270"/>
      <c r="F50" s="270"/>
      <c r="G50" s="270"/>
      <c r="H50" s="270"/>
      <c r="I50" s="270"/>
      <c r="J50" s="270"/>
      <c r="K50" s="270"/>
      <c r="L50" s="270"/>
      <c r="M50" s="270"/>
      <c r="N50" s="37"/>
      <c r="O50" s="37"/>
      <c r="P50" s="37"/>
    </row>
    <row r="51" spans="2:20" ht="25.9" customHeight="1" x14ac:dyDescent="0.25">
      <c r="B51" s="309" t="s">
        <v>266</v>
      </c>
      <c r="C51" s="309"/>
      <c r="D51" s="309"/>
      <c r="E51" s="309"/>
      <c r="F51" s="309"/>
      <c r="G51" s="309"/>
      <c r="H51" s="309"/>
      <c r="I51" s="309"/>
      <c r="J51" s="309"/>
      <c r="K51" s="309"/>
      <c r="L51" s="309"/>
      <c r="M51" s="309"/>
      <c r="N51" s="309"/>
      <c r="O51" s="309"/>
      <c r="P51" s="309"/>
      <c r="Q51" s="309"/>
      <c r="R51" s="309"/>
      <c r="S51" s="309"/>
      <c r="T51" s="309"/>
    </row>
    <row r="52" spans="2:20" ht="12" customHeight="1" x14ac:dyDescent="0.3">
      <c r="B52" s="34"/>
      <c r="C52" s="115"/>
      <c r="D52" s="115"/>
      <c r="E52" s="115"/>
      <c r="F52" s="115"/>
      <c r="G52" s="115"/>
      <c r="H52" s="115"/>
      <c r="I52" s="115"/>
      <c r="J52" s="115"/>
      <c r="K52" s="115"/>
      <c r="L52" s="115"/>
      <c r="M52" s="115"/>
    </row>
  </sheetData>
  <sheetProtection selectLockedCells="1" selectUnlockedCells="1"/>
  <mergeCells count="6">
    <mergeCell ref="B51:T51"/>
    <mergeCell ref="B4:T4"/>
    <mergeCell ref="B7:T7"/>
    <mergeCell ref="B20:T20"/>
    <mergeCell ref="B42:M42"/>
    <mergeCell ref="B5:T5"/>
  </mergeCells>
  <hyperlinks>
    <hyperlink ref="B2" location="Indice!A1" display="Índice"/>
    <hyperlink ref="S2" location="'2.1.10_CFEHE-GCFHE'!A1" display="Anterior"/>
    <hyperlink ref="T2" location="'3.1.2_PROD_A PRIM INF'!A1" display="Siguiente"/>
  </hyperlinks>
  <pageMargins left="0.25" right="0.25" top="0.75" bottom="0.75" header="0.3" footer="0.3"/>
  <pageSetup paperSize="9" scale="85" orientation="portrait" horizontalDpi="4294967293" verticalDpi="300"/>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48"/>
  <sheetViews>
    <sheetView showGridLines="0" showZeros="0" zoomScale="60" zoomScaleNormal="60" zoomScaleSheetLayoutView="100" workbookViewId="0">
      <pane ySplit="2" topLeftCell="A3" activePane="bottomLeft" state="frozen"/>
      <selection activeCell="B51" sqref="B51:T51"/>
      <selection pane="bottomLeft"/>
    </sheetView>
  </sheetViews>
  <sheetFormatPr baseColWidth="10" defaultRowHeight="13.5" x14ac:dyDescent="0.25"/>
  <cols>
    <col min="1" max="1" width="2.7109375" customWidth="1"/>
    <col min="2" max="2" width="50.7109375" customWidth="1"/>
    <col min="3" max="20" width="14.28515625" customWidth="1"/>
    <col min="21" max="21" width="2.7109375" customWidth="1"/>
    <col min="22" max="251" width="11.42578125" customWidth="1"/>
    <col min="252" max="252" width="2.7109375" customWidth="1"/>
    <col min="253" max="253" width="5.5703125" customWidth="1"/>
    <col min="254" max="254" width="14.5703125" customWidth="1"/>
    <col min="255" max="255" width="11.85546875" customWidth="1"/>
    <col min="256" max="258" width="15.7109375" customWidth="1"/>
  </cols>
  <sheetData>
    <row r="1" spans="2:28" ht="85.15" customHeight="1" x14ac:dyDescent="0.25"/>
    <row r="2" spans="2:28" ht="17.25" customHeight="1" x14ac:dyDescent="0.25">
      <c r="B2" s="14" t="s">
        <v>0</v>
      </c>
      <c r="C2" s="15"/>
      <c r="D2" s="15"/>
      <c r="E2" s="15"/>
      <c r="F2" s="15"/>
      <c r="G2" s="15"/>
      <c r="H2" s="15"/>
      <c r="I2" s="15"/>
      <c r="J2" s="15"/>
      <c r="K2" s="15"/>
      <c r="L2" s="15"/>
      <c r="M2" s="15"/>
      <c r="S2" s="16" t="s">
        <v>138</v>
      </c>
      <c r="T2" s="16" t="s">
        <v>137</v>
      </c>
    </row>
    <row r="3" spans="2:28" ht="18" customHeight="1" x14ac:dyDescent="0.25">
      <c r="B3" s="17"/>
      <c r="C3" s="18"/>
      <c r="D3" s="18"/>
      <c r="E3" s="18"/>
      <c r="F3" s="18"/>
      <c r="G3" s="18"/>
      <c r="H3" s="18"/>
      <c r="I3" s="18"/>
      <c r="J3" s="18"/>
      <c r="K3" s="18"/>
      <c r="L3" s="18"/>
      <c r="M3" s="18"/>
      <c r="S3" s="20"/>
      <c r="T3" s="20"/>
    </row>
    <row r="4" spans="2:28" ht="18" customHeight="1" x14ac:dyDescent="0.25">
      <c r="B4" s="303" t="s">
        <v>52</v>
      </c>
      <c r="C4" s="303"/>
      <c r="D4" s="303"/>
      <c r="E4" s="303"/>
      <c r="F4" s="303"/>
      <c r="G4" s="303"/>
      <c r="H4" s="303"/>
      <c r="I4" s="303"/>
      <c r="J4" s="303"/>
      <c r="K4" s="303"/>
      <c r="L4" s="303"/>
      <c r="M4" s="303"/>
      <c r="N4" s="303"/>
      <c r="O4" s="303"/>
      <c r="P4" s="303"/>
      <c r="Q4" s="303"/>
      <c r="R4" s="303"/>
      <c r="S4" s="303"/>
      <c r="T4" s="303"/>
    </row>
    <row r="5" spans="2:28" ht="34.9" customHeight="1" x14ac:dyDescent="0.25">
      <c r="B5" s="299" t="s">
        <v>241</v>
      </c>
      <c r="C5" s="299"/>
      <c r="D5" s="299"/>
      <c r="E5" s="299"/>
      <c r="F5" s="299"/>
      <c r="G5" s="299"/>
      <c r="H5" s="299"/>
      <c r="I5" s="299"/>
      <c r="J5" s="299"/>
      <c r="K5" s="299"/>
      <c r="L5" s="299"/>
      <c r="M5" s="299"/>
      <c r="N5" s="299"/>
      <c r="O5" s="299"/>
      <c r="P5" s="299"/>
      <c r="Q5" s="299"/>
      <c r="R5" s="299"/>
      <c r="S5" s="299"/>
      <c r="T5" s="299"/>
    </row>
    <row r="6" spans="2:28" ht="18" customHeight="1" x14ac:dyDescent="0.25">
      <c r="C6" s="21"/>
      <c r="D6" s="21"/>
      <c r="E6" s="21"/>
      <c r="F6" s="21"/>
      <c r="G6" s="21"/>
      <c r="H6" s="21"/>
      <c r="I6" s="21"/>
      <c r="J6" s="21"/>
      <c r="K6" s="21"/>
      <c r="L6" s="21"/>
      <c r="M6" s="21"/>
      <c r="N6" s="21"/>
      <c r="O6" s="21"/>
      <c r="P6" s="21"/>
      <c r="Q6" s="20"/>
      <c r="R6" s="20"/>
    </row>
    <row r="7" spans="2:28" ht="33" customHeight="1" x14ac:dyDescent="0.25">
      <c r="B7" s="300" t="s">
        <v>58</v>
      </c>
      <c r="C7" s="300"/>
      <c r="D7" s="300"/>
      <c r="E7" s="300"/>
      <c r="F7" s="300"/>
      <c r="G7" s="300"/>
      <c r="H7" s="300"/>
      <c r="I7" s="300"/>
      <c r="J7" s="300"/>
      <c r="K7" s="300"/>
      <c r="L7" s="300"/>
      <c r="M7" s="300"/>
      <c r="N7" s="300"/>
      <c r="O7" s="300"/>
      <c r="P7" s="300"/>
      <c r="Q7" s="300"/>
      <c r="R7" s="300"/>
      <c r="S7" s="300"/>
      <c r="T7" s="300"/>
    </row>
    <row r="8" spans="2:28" ht="33" customHeight="1" x14ac:dyDescent="0.25">
      <c r="B8" s="22" t="s">
        <v>1</v>
      </c>
      <c r="C8" s="23">
        <v>2007</v>
      </c>
      <c r="D8" s="24">
        <v>2008</v>
      </c>
      <c r="E8" s="24">
        <v>2009</v>
      </c>
      <c r="F8" s="24">
        <v>2010</v>
      </c>
      <c r="G8" s="24">
        <v>2011</v>
      </c>
      <c r="H8" s="24">
        <v>2012</v>
      </c>
      <c r="I8" s="24">
        <v>2013</v>
      </c>
      <c r="J8" s="24">
        <v>2014</v>
      </c>
      <c r="K8" s="24">
        <v>2015</v>
      </c>
      <c r="L8" s="24">
        <v>2016</v>
      </c>
      <c r="M8" s="24">
        <v>2017</v>
      </c>
      <c r="N8" s="24">
        <v>2018</v>
      </c>
      <c r="O8" s="24">
        <v>2019</v>
      </c>
      <c r="P8" s="24">
        <v>2020</v>
      </c>
      <c r="Q8" s="24">
        <v>2021</v>
      </c>
      <c r="R8" s="24">
        <v>2022</v>
      </c>
      <c r="S8" s="24">
        <v>2023</v>
      </c>
      <c r="T8" s="24">
        <v>2024</v>
      </c>
    </row>
    <row r="9" spans="2:28" ht="33" customHeight="1" x14ac:dyDescent="0.25">
      <c r="B9" s="213" t="s">
        <v>352</v>
      </c>
      <c r="C9" s="109">
        <v>233859</v>
      </c>
      <c r="D9" s="109">
        <v>267188</v>
      </c>
      <c r="E9" s="109">
        <v>289191</v>
      </c>
      <c r="F9" s="109">
        <v>320629</v>
      </c>
      <c r="G9" s="109">
        <v>377464</v>
      </c>
      <c r="H9" s="109">
        <v>411297</v>
      </c>
      <c r="I9" s="109">
        <v>577216</v>
      </c>
      <c r="J9" s="109">
        <v>566109</v>
      </c>
      <c r="K9" s="109">
        <v>560525</v>
      </c>
      <c r="L9" s="109">
        <v>602843</v>
      </c>
      <c r="M9" s="109">
        <v>638878</v>
      </c>
      <c r="N9" s="109">
        <v>603552</v>
      </c>
      <c r="O9" s="109">
        <v>620637</v>
      </c>
      <c r="P9" s="109">
        <v>515078</v>
      </c>
      <c r="Q9" s="109">
        <v>501178</v>
      </c>
      <c r="R9" s="109">
        <v>556644</v>
      </c>
      <c r="S9" s="109">
        <v>625130</v>
      </c>
      <c r="T9" s="109">
        <v>623569</v>
      </c>
    </row>
    <row r="10" spans="2:28" ht="33" customHeight="1" x14ac:dyDescent="0.25">
      <c r="B10" s="108" t="s">
        <v>353</v>
      </c>
      <c r="C10" s="109">
        <v>87531</v>
      </c>
      <c r="D10" s="109">
        <v>90664</v>
      </c>
      <c r="E10" s="109">
        <v>95085</v>
      </c>
      <c r="F10" s="109">
        <v>111163</v>
      </c>
      <c r="G10" s="109">
        <v>118558</v>
      </c>
      <c r="H10" s="109">
        <v>129393</v>
      </c>
      <c r="I10" s="109">
        <v>134102</v>
      </c>
      <c r="J10" s="109">
        <v>147798</v>
      </c>
      <c r="K10" s="109">
        <v>173322</v>
      </c>
      <c r="L10" s="109">
        <v>188921</v>
      </c>
      <c r="M10" s="109">
        <v>202435</v>
      </c>
      <c r="N10" s="109">
        <v>216691</v>
      </c>
      <c r="O10" s="109">
        <v>211290</v>
      </c>
      <c r="P10" s="109">
        <v>113968</v>
      </c>
      <c r="Q10" s="109">
        <v>128805</v>
      </c>
      <c r="R10" s="109">
        <v>169862</v>
      </c>
      <c r="S10" s="109">
        <v>172441</v>
      </c>
      <c r="T10" s="109">
        <v>165333</v>
      </c>
    </row>
    <row r="11" spans="2:28" ht="33" customHeight="1" x14ac:dyDescent="0.25">
      <c r="B11" s="108" t="s">
        <v>376</v>
      </c>
      <c r="C11" s="109">
        <v>333029</v>
      </c>
      <c r="D11" s="109">
        <v>359496</v>
      </c>
      <c r="E11" s="109">
        <v>386604</v>
      </c>
      <c r="F11" s="109">
        <v>408399</v>
      </c>
      <c r="G11" s="109">
        <v>449707</v>
      </c>
      <c r="H11" s="109">
        <v>480827</v>
      </c>
      <c r="I11" s="109">
        <v>539685</v>
      </c>
      <c r="J11" s="109">
        <v>619153</v>
      </c>
      <c r="K11" s="109">
        <v>635355</v>
      </c>
      <c r="L11" s="109">
        <v>628806</v>
      </c>
      <c r="M11" s="109">
        <v>605743</v>
      </c>
      <c r="N11" s="109">
        <v>570492</v>
      </c>
      <c r="O11" s="109">
        <v>545662</v>
      </c>
      <c r="P11" s="109">
        <v>552050</v>
      </c>
      <c r="Q11" s="109">
        <v>577293</v>
      </c>
      <c r="R11" s="109">
        <v>571653</v>
      </c>
      <c r="S11" s="109">
        <v>559013</v>
      </c>
      <c r="T11" s="109">
        <v>535347</v>
      </c>
      <c r="V11" s="271"/>
      <c r="W11" s="271"/>
      <c r="X11" s="271"/>
      <c r="Y11" s="271"/>
      <c r="Z11" s="271"/>
      <c r="AA11" s="271"/>
      <c r="AB11" s="271"/>
    </row>
    <row r="12" spans="2:28" ht="33" customHeight="1" x14ac:dyDescent="0.25">
      <c r="B12" s="108" t="s">
        <v>354</v>
      </c>
      <c r="C12" s="109">
        <v>151116</v>
      </c>
      <c r="D12" s="109">
        <v>155358</v>
      </c>
      <c r="E12" s="109">
        <v>166285</v>
      </c>
      <c r="F12" s="109">
        <v>168952</v>
      </c>
      <c r="G12" s="109">
        <v>174719</v>
      </c>
      <c r="H12" s="109">
        <v>179369</v>
      </c>
      <c r="I12" s="109">
        <v>187512</v>
      </c>
      <c r="J12" s="109">
        <v>193164</v>
      </c>
      <c r="K12" s="109">
        <v>194409</v>
      </c>
      <c r="L12" s="109">
        <v>209368</v>
      </c>
      <c r="M12" s="109">
        <v>202578</v>
      </c>
      <c r="N12" s="109">
        <v>202215</v>
      </c>
      <c r="O12" s="109">
        <v>199357</v>
      </c>
      <c r="P12" s="109">
        <v>98480</v>
      </c>
      <c r="Q12" s="109">
        <v>106022</v>
      </c>
      <c r="R12" s="109">
        <v>164584</v>
      </c>
      <c r="S12" s="109">
        <v>167604</v>
      </c>
      <c r="T12" s="109">
        <v>162482</v>
      </c>
      <c r="U12" s="271"/>
      <c r="V12" s="271"/>
      <c r="W12" s="271"/>
      <c r="X12" s="271"/>
      <c r="Y12" s="271"/>
      <c r="Z12" s="271"/>
      <c r="AA12" s="271"/>
      <c r="AB12" s="271"/>
    </row>
    <row r="13" spans="2:28" ht="33" customHeight="1" x14ac:dyDescent="0.25">
      <c r="B13" s="283" t="s">
        <v>355</v>
      </c>
      <c r="C13" s="78">
        <v>702</v>
      </c>
      <c r="D13" s="78">
        <v>743</v>
      </c>
      <c r="E13" s="78">
        <v>748</v>
      </c>
      <c r="F13" s="78">
        <v>785</v>
      </c>
      <c r="G13" s="78">
        <v>839</v>
      </c>
      <c r="H13" s="78">
        <v>855</v>
      </c>
      <c r="I13" s="78">
        <v>1070</v>
      </c>
      <c r="J13" s="78">
        <v>914</v>
      </c>
      <c r="K13" s="78">
        <v>882</v>
      </c>
      <c r="L13" s="78">
        <v>959</v>
      </c>
      <c r="M13" s="78">
        <v>1055</v>
      </c>
      <c r="N13" s="78">
        <v>1058</v>
      </c>
      <c r="O13" s="78">
        <v>1137</v>
      </c>
      <c r="P13" s="78">
        <v>933</v>
      </c>
      <c r="Q13" s="78">
        <v>868</v>
      </c>
      <c r="R13" s="78">
        <v>974</v>
      </c>
      <c r="S13" s="78">
        <v>1118</v>
      </c>
      <c r="T13" s="78">
        <v>1165</v>
      </c>
      <c r="U13" s="271"/>
      <c r="V13" s="271"/>
      <c r="W13" s="271"/>
      <c r="X13" s="271"/>
      <c r="Y13" s="271"/>
      <c r="Z13" s="271"/>
      <c r="AA13" s="271"/>
      <c r="AB13" s="271"/>
    </row>
    <row r="14" spans="2:28" ht="33" customHeight="1" x14ac:dyDescent="0.25">
      <c r="B14" s="283" t="s">
        <v>356</v>
      </c>
      <c r="C14" s="78">
        <v>579</v>
      </c>
      <c r="D14" s="78">
        <v>584</v>
      </c>
      <c r="E14" s="78">
        <v>572</v>
      </c>
      <c r="F14" s="78">
        <v>658</v>
      </c>
      <c r="G14" s="78">
        <v>679</v>
      </c>
      <c r="H14" s="78">
        <v>721</v>
      </c>
      <c r="I14" s="78">
        <v>715</v>
      </c>
      <c r="J14" s="78">
        <v>765</v>
      </c>
      <c r="K14" s="78">
        <v>892</v>
      </c>
      <c r="L14" s="78">
        <v>902</v>
      </c>
      <c r="M14" s="78">
        <v>999</v>
      </c>
      <c r="N14" s="78">
        <v>1072</v>
      </c>
      <c r="O14" s="78">
        <v>1060</v>
      </c>
      <c r="P14" s="78">
        <v>1157</v>
      </c>
      <c r="Q14" s="78">
        <v>1215</v>
      </c>
      <c r="R14" s="78">
        <v>1032</v>
      </c>
      <c r="S14" s="78">
        <v>1029</v>
      </c>
      <c r="T14" s="78">
        <v>1018</v>
      </c>
      <c r="U14" s="271"/>
      <c r="V14" s="271"/>
      <c r="W14" s="271"/>
      <c r="X14" s="271"/>
      <c r="Y14" s="271"/>
      <c r="Z14" s="271"/>
      <c r="AA14" s="271"/>
      <c r="AB14" s="271"/>
    </row>
    <row r="15" spans="2:28" ht="14.25" customHeight="1" x14ac:dyDescent="0.3">
      <c r="B15" s="34"/>
      <c r="D15" s="36"/>
      <c r="E15" s="36"/>
      <c r="F15" s="36"/>
      <c r="G15" s="36"/>
      <c r="H15" s="36"/>
      <c r="I15" s="36"/>
    </row>
    <row r="16" spans="2:28" ht="16.5" customHeight="1" x14ac:dyDescent="0.3">
      <c r="C16" s="37"/>
      <c r="D16" s="37"/>
      <c r="E16" s="37"/>
      <c r="F16" s="37"/>
      <c r="G16" s="37"/>
      <c r="H16" s="37"/>
      <c r="I16" s="37"/>
    </row>
    <row r="17" spans="2:20" ht="33" customHeight="1" x14ac:dyDescent="0.25">
      <c r="B17" s="303" t="s">
        <v>242</v>
      </c>
      <c r="C17" s="303"/>
      <c r="D17" s="303"/>
      <c r="E17" s="303"/>
      <c r="F17" s="303"/>
      <c r="G17" s="303"/>
      <c r="H17" s="303"/>
      <c r="I17" s="303"/>
      <c r="J17" s="303"/>
      <c r="K17" s="303"/>
      <c r="L17" s="303"/>
      <c r="M17" s="303"/>
      <c r="N17" s="303"/>
      <c r="O17" s="303"/>
      <c r="P17" s="303"/>
      <c r="Q17" s="303"/>
      <c r="R17" s="303"/>
      <c r="S17" s="303"/>
      <c r="T17" s="303"/>
    </row>
    <row r="18" spans="2:20" x14ac:dyDescent="0.25">
      <c r="B18" s="274"/>
      <c r="C18" s="274"/>
      <c r="D18" s="274"/>
      <c r="E18" s="274"/>
      <c r="F18" s="224"/>
      <c r="G18" s="46"/>
      <c r="H18" s="46"/>
      <c r="I18" s="46"/>
      <c r="J18" s="46"/>
      <c r="K18" s="46"/>
      <c r="L18" s="46"/>
      <c r="M18" s="46"/>
      <c r="N18" s="46"/>
      <c r="O18" s="46"/>
      <c r="P18" s="46"/>
    </row>
    <row r="19" spans="2:20" x14ac:dyDescent="0.25">
      <c r="B19" s="46"/>
      <c r="C19" s="47">
        <f>C8</f>
        <v>2007</v>
      </c>
      <c r="D19" s="47">
        <f t="shared" ref="D19:T19" si="0">D8</f>
        <v>2008</v>
      </c>
      <c r="E19" s="47">
        <f t="shared" si="0"/>
        <v>2009</v>
      </c>
      <c r="F19" s="47">
        <f t="shared" si="0"/>
        <v>2010</v>
      </c>
      <c r="G19" s="47">
        <f t="shared" si="0"/>
        <v>2011</v>
      </c>
      <c r="H19" s="47">
        <f t="shared" si="0"/>
        <v>2012</v>
      </c>
      <c r="I19" s="47">
        <f t="shared" si="0"/>
        <v>2013</v>
      </c>
      <c r="J19" s="47">
        <f t="shared" si="0"/>
        <v>2014</v>
      </c>
      <c r="K19" s="47">
        <f t="shared" si="0"/>
        <v>2015</v>
      </c>
      <c r="L19" s="47">
        <f t="shared" si="0"/>
        <v>2016</v>
      </c>
      <c r="M19" s="47">
        <f t="shared" si="0"/>
        <v>2017</v>
      </c>
      <c r="N19" s="47">
        <f t="shared" si="0"/>
        <v>2018</v>
      </c>
      <c r="O19" s="47">
        <f t="shared" si="0"/>
        <v>2019</v>
      </c>
      <c r="P19" s="47">
        <f t="shared" si="0"/>
        <v>2020</v>
      </c>
      <c r="Q19" s="47">
        <f t="shared" si="0"/>
        <v>2021</v>
      </c>
      <c r="R19" s="47">
        <f t="shared" si="0"/>
        <v>2022</v>
      </c>
      <c r="S19" s="47">
        <f t="shared" si="0"/>
        <v>2023</v>
      </c>
      <c r="T19" s="47">
        <f t="shared" si="0"/>
        <v>2024</v>
      </c>
    </row>
    <row r="20" spans="2:20" x14ac:dyDescent="0.25">
      <c r="B20" s="237" t="s">
        <v>144</v>
      </c>
      <c r="C20" s="261">
        <f>C13</f>
        <v>702</v>
      </c>
      <c r="D20" s="261">
        <f t="shared" ref="D20:T20" si="1">D13</f>
        <v>743</v>
      </c>
      <c r="E20" s="261">
        <f t="shared" si="1"/>
        <v>748</v>
      </c>
      <c r="F20" s="261">
        <f t="shared" si="1"/>
        <v>785</v>
      </c>
      <c r="G20" s="261">
        <f t="shared" si="1"/>
        <v>839</v>
      </c>
      <c r="H20" s="261">
        <f t="shared" si="1"/>
        <v>855</v>
      </c>
      <c r="I20" s="261">
        <f t="shared" si="1"/>
        <v>1070</v>
      </c>
      <c r="J20" s="261">
        <f t="shared" si="1"/>
        <v>914</v>
      </c>
      <c r="K20" s="261">
        <f t="shared" si="1"/>
        <v>882</v>
      </c>
      <c r="L20" s="261">
        <f t="shared" si="1"/>
        <v>959</v>
      </c>
      <c r="M20" s="261">
        <f t="shared" si="1"/>
        <v>1055</v>
      </c>
      <c r="N20" s="261">
        <f t="shared" si="1"/>
        <v>1058</v>
      </c>
      <c r="O20" s="261">
        <f t="shared" si="1"/>
        <v>1137</v>
      </c>
      <c r="P20" s="261">
        <f t="shared" si="1"/>
        <v>933</v>
      </c>
      <c r="Q20" s="261">
        <f t="shared" si="1"/>
        <v>868</v>
      </c>
      <c r="R20" s="261">
        <f t="shared" si="1"/>
        <v>974</v>
      </c>
      <c r="S20" s="261">
        <f t="shared" si="1"/>
        <v>1118</v>
      </c>
      <c r="T20" s="261">
        <f t="shared" si="1"/>
        <v>1165</v>
      </c>
    </row>
    <row r="21" spans="2:20" x14ac:dyDescent="0.25">
      <c r="B21" s="237" t="s">
        <v>145</v>
      </c>
      <c r="C21" s="261">
        <f>C14</f>
        <v>579</v>
      </c>
      <c r="D21" s="261">
        <f t="shared" ref="D21:T21" si="2">D14</f>
        <v>584</v>
      </c>
      <c r="E21" s="261">
        <f t="shared" si="2"/>
        <v>572</v>
      </c>
      <c r="F21" s="261">
        <f t="shared" si="2"/>
        <v>658</v>
      </c>
      <c r="G21" s="261">
        <f t="shared" si="2"/>
        <v>679</v>
      </c>
      <c r="H21" s="261">
        <f t="shared" si="2"/>
        <v>721</v>
      </c>
      <c r="I21" s="261">
        <f t="shared" si="2"/>
        <v>715</v>
      </c>
      <c r="J21" s="261">
        <f t="shared" si="2"/>
        <v>765</v>
      </c>
      <c r="K21" s="261">
        <f t="shared" si="2"/>
        <v>892</v>
      </c>
      <c r="L21" s="261">
        <f t="shared" si="2"/>
        <v>902</v>
      </c>
      <c r="M21" s="261">
        <f t="shared" si="2"/>
        <v>999</v>
      </c>
      <c r="N21" s="261">
        <f t="shared" si="2"/>
        <v>1072</v>
      </c>
      <c r="O21" s="261">
        <f t="shared" si="2"/>
        <v>1060</v>
      </c>
      <c r="P21" s="261">
        <f t="shared" si="2"/>
        <v>1157</v>
      </c>
      <c r="Q21" s="261">
        <f t="shared" si="2"/>
        <v>1215</v>
      </c>
      <c r="R21" s="261">
        <f t="shared" si="2"/>
        <v>1032</v>
      </c>
      <c r="S21" s="261">
        <f t="shared" si="2"/>
        <v>1029</v>
      </c>
      <c r="T21" s="261">
        <f t="shared" si="2"/>
        <v>1018</v>
      </c>
    </row>
    <row r="22" spans="2:20" x14ac:dyDescent="0.25">
      <c r="B22" s="267" t="s">
        <v>118</v>
      </c>
      <c r="C22" s="275">
        <f>+C21/C20</f>
        <v>0.82478632478632474</v>
      </c>
      <c r="D22" s="275">
        <f t="shared" ref="D22:T22" si="3">+D21/D20</f>
        <v>0.78600269179004034</v>
      </c>
      <c r="E22" s="275">
        <f t="shared" si="3"/>
        <v>0.76470588235294112</v>
      </c>
      <c r="F22" s="275">
        <f t="shared" si="3"/>
        <v>0.83821656050955418</v>
      </c>
      <c r="G22" s="275">
        <f t="shared" si="3"/>
        <v>0.80929678188319432</v>
      </c>
      <c r="H22" s="275">
        <f t="shared" si="3"/>
        <v>0.84327485380116962</v>
      </c>
      <c r="I22" s="275">
        <f t="shared" si="3"/>
        <v>0.66822429906542058</v>
      </c>
      <c r="J22" s="275">
        <f t="shared" si="3"/>
        <v>0.83698030634573306</v>
      </c>
      <c r="K22" s="275">
        <f t="shared" si="3"/>
        <v>1.0113378684807257</v>
      </c>
      <c r="L22" s="275">
        <f t="shared" si="3"/>
        <v>0.94056308654848797</v>
      </c>
      <c r="M22" s="275">
        <f t="shared" si="3"/>
        <v>0.94691943127962086</v>
      </c>
      <c r="N22" s="275">
        <f t="shared" si="3"/>
        <v>1.0132325141776937</v>
      </c>
      <c r="O22" s="275">
        <f t="shared" si="3"/>
        <v>0.93227792436235712</v>
      </c>
      <c r="P22" s="275">
        <f t="shared" si="3"/>
        <v>1.240085744908896</v>
      </c>
      <c r="Q22" s="275">
        <f t="shared" si="3"/>
        <v>1.3997695852534562</v>
      </c>
      <c r="R22" s="275">
        <f t="shared" si="3"/>
        <v>1.0595482546201231</v>
      </c>
      <c r="S22" s="275">
        <f t="shared" si="3"/>
        <v>0.92039355992844363</v>
      </c>
      <c r="T22" s="275">
        <f t="shared" si="3"/>
        <v>0.87381974248927041</v>
      </c>
    </row>
    <row r="23" spans="2:20" x14ac:dyDescent="0.25">
      <c r="B23" s="267"/>
      <c r="C23" s="276"/>
      <c r="D23" s="276"/>
      <c r="E23" s="276"/>
      <c r="F23" s="276"/>
      <c r="G23" s="276"/>
      <c r="H23" s="276"/>
      <c r="I23" s="276"/>
      <c r="J23" s="276"/>
      <c r="K23" s="276"/>
      <c r="L23" s="276"/>
      <c r="M23" s="276"/>
      <c r="N23" s="276"/>
      <c r="O23" s="276"/>
      <c r="P23" s="276"/>
      <c r="Q23" s="276"/>
      <c r="R23" s="276"/>
      <c r="S23" s="276"/>
      <c r="T23" s="276"/>
    </row>
    <row r="24" spans="2:20" x14ac:dyDescent="0.25">
      <c r="B24" s="267"/>
      <c r="D24" s="222"/>
      <c r="E24" s="277"/>
      <c r="F24" s="278"/>
      <c r="G24" s="279"/>
      <c r="H24" s="280"/>
      <c r="I24" s="280"/>
      <c r="J24" s="280"/>
      <c r="K24" s="280"/>
      <c r="L24" s="280"/>
      <c r="M24" s="280"/>
    </row>
    <row r="25" spans="2:20" x14ac:dyDescent="0.25">
      <c r="C25" s="60"/>
      <c r="D25" s="281"/>
      <c r="E25" s="189"/>
    </row>
    <row r="26" spans="2:20" x14ac:dyDescent="0.25">
      <c r="C26" s="60"/>
      <c r="D26" s="281"/>
      <c r="E26" s="189"/>
    </row>
    <row r="27" spans="2:20" x14ac:dyDescent="0.25">
      <c r="C27" s="60"/>
      <c r="D27" s="281"/>
      <c r="E27" s="189"/>
    </row>
    <row r="28" spans="2:20" x14ac:dyDescent="0.25">
      <c r="C28" s="60"/>
      <c r="D28" s="281"/>
      <c r="E28" s="189"/>
    </row>
    <row r="29" spans="2:20" x14ac:dyDescent="0.25">
      <c r="B29" s="269"/>
      <c r="C29" s="269"/>
      <c r="D29" s="269"/>
      <c r="E29" s="269"/>
    </row>
    <row r="30" spans="2:20" x14ac:dyDescent="0.25">
      <c r="B30" s="269"/>
      <c r="C30" s="269"/>
      <c r="D30" s="269"/>
      <c r="E30" s="269"/>
    </row>
    <row r="31" spans="2:20" x14ac:dyDescent="0.25">
      <c r="B31" s="269"/>
      <c r="C31" s="269"/>
      <c r="D31" s="269"/>
      <c r="E31" s="269"/>
    </row>
    <row r="32" spans="2:20" x14ac:dyDescent="0.25">
      <c r="B32" s="269"/>
      <c r="C32" s="269"/>
      <c r="D32" s="269"/>
      <c r="E32" s="269"/>
    </row>
    <row r="33" spans="2:20" x14ac:dyDescent="0.25">
      <c r="B33" s="269"/>
      <c r="C33" s="269"/>
      <c r="D33" s="269"/>
      <c r="E33" s="269"/>
    </row>
    <row r="34" spans="2:20" x14ac:dyDescent="0.25">
      <c r="B34" s="269"/>
      <c r="C34" s="269"/>
      <c r="D34" s="269"/>
      <c r="E34" s="269"/>
    </row>
    <row r="35" spans="2:20" x14ac:dyDescent="0.25">
      <c r="B35" s="269"/>
      <c r="C35" s="269"/>
      <c r="D35" s="269"/>
      <c r="E35" s="269"/>
    </row>
    <row r="36" spans="2:20" x14ac:dyDescent="0.25">
      <c r="B36" s="310"/>
      <c r="C36" s="310"/>
      <c r="D36" s="310"/>
      <c r="E36" s="310"/>
      <c r="F36" s="310"/>
      <c r="G36" s="310"/>
      <c r="H36" s="310"/>
      <c r="I36" s="310"/>
      <c r="J36" s="310"/>
      <c r="K36" s="310"/>
      <c r="L36" s="310"/>
      <c r="M36" s="310"/>
    </row>
    <row r="37" spans="2:20" x14ac:dyDescent="0.25">
      <c r="B37" s="38"/>
      <c r="C37" s="38"/>
      <c r="D37" s="38"/>
      <c r="E37" s="38"/>
      <c r="F37" s="38"/>
      <c r="G37" s="38"/>
      <c r="H37" s="38"/>
      <c r="I37" s="38"/>
      <c r="J37" s="38"/>
      <c r="K37" s="38"/>
      <c r="L37" s="38"/>
      <c r="M37" s="38"/>
    </row>
    <row r="47" spans="2:20" ht="17.25" customHeight="1" x14ac:dyDescent="0.3">
      <c r="B47" s="34" t="s">
        <v>269</v>
      </c>
      <c r="C47" s="270"/>
      <c r="D47" s="270"/>
      <c r="E47" s="270"/>
      <c r="F47" s="270"/>
      <c r="G47" s="270"/>
      <c r="H47" s="270"/>
      <c r="I47" s="270"/>
      <c r="J47" s="270"/>
      <c r="K47" s="270"/>
      <c r="L47" s="270"/>
      <c r="M47" s="270"/>
      <c r="N47" s="37"/>
      <c r="O47" s="37"/>
      <c r="P47" s="37"/>
    </row>
    <row r="48" spans="2:20" ht="15.75" customHeight="1" x14ac:dyDescent="0.3">
      <c r="B48" s="34" t="s">
        <v>267</v>
      </c>
      <c r="C48" s="34"/>
      <c r="D48" s="34"/>
      <c r="E48" s="34"/>
      <c r="F48" s="34"/>
      <c r="G48" s="34"/>
      <c r="H48" s="34"/>
      <c r="I48" s="34"/>
      <c r="J48" s="34"/>
      <c r="K48" s="34"/>
      <c r="L48" s="34"/>
      <c r="M48" s="34"/>
      <c r="N48" s="34"/>
      <c r="O48" s="34"/>
      <c r="P48" s="34"/>
      <c r="Q48" s="34"/>
      <c r="R48" s="34"/>
      <c r="S48" s="34"/>
      <c r="T48" s="34"/>
    </row>
  </sheetData>
  <sheetProtection selectLockedCells="1" selectUnlockedCells="1"/>
  <mergeCells count="5">
    <mergeCell ref="B36:M36"/>
    <mergeCell ref="B4:T4"/>
    <mergeCell ref="B5:T5"/>
    <mergeCell ref="B7:T7"/>
    <mergeCell ref="B17:T17"/>
  </mergeCells>
  <hyperlinks>
    <hyperlink ref="B2" location="Indice!A1" display="Índice"/>
    <hyperlink ref="S2" location="'3.1.1_PROD_A POR SECTOR'!A1" display="Anterior"/>
    <hyperlink ref="T2" location="'3.1.3_PROD_A PRIMARIA'!A1" display="Siguiente"/>
  </hyperlinks>
  <pageMargins left="0.25" right="0.25" top="0.75" bottom="0.75" header="0.3" footer="0.3"/>
  <pageSetup paperSize="9" scale="85" orientation="portrait" horizontalDpi="4294967293" verticalDpi="300"/>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47"/>
  <sheetViews>
    <sheetView showGridLines="0" showZeros="0" zoomScale="60" zoomScaleNormal="60" zoomScaleSheetLayoutView="100" workbookViewId="0">
      <pane ySplit="2" topLeftCell="A3" activePane="bottomLeft" state="frozen"/>
      <selection activeCell="B51" sqref="B51:T51"/>
      <selection pane="bottomLeft"/>
    </sheetView>
  </sheetViews>
  <sheetFormatPr baseColWidth="10" defaultRowHeight="13.5" x14ac:dyDescent="0.25"/>
  <cols>
    <col min="1" max="1" width="2.7109375" customWidth="1"/>
    <col min="2" max="2" width="50.7109375" customWidth="1"/>
    <col min="3" max="20" width="14.28515625" customWidth="1"/>
    <col min="21" max="21" width="2.7109375" customWidth="1"/>
    <col min="22" max="251" width="11.42578125" customWidth="1"/>
    <col min="252" max="252" width="2.7109375" customWidth="1"/>
    <col min="253" max="253" width="5.5703125" customWidth="1"/>
    <col min="254" max="254" width="14.5703125" customWidth="1"/>
    <col min="255" max="255" width="11.85546875" customWidth="1"/>
    <col min="256" max="258" width="15.7109375" customWidth="1"/>
  </cols>
  <sheetData>
    <row r="1" spans="2:28" ht="85.15" customHeight="1" x14ac:dyDescent="0.25"/>
    <row r="2" spans="2:28" ht="17.25" customHeight="1" x14ac:dyDescent="0.25">
      <c r="B2" s="14" t="s">
        <v>0</v>
      </c>
      <c r="C2" s="15"/>
      <c r="D2" s="15"/>
      <c r="E2" s="15"/>
      <c r="F2" s="15"/>
      <c r="G2" s="15"/>
      <c r="H2" s="15"/>
      <c r="I2" s="15"/>
      <c r="J2" s="15"/>
      <c r="K2" s="15"/>
      <c r="L2" s="15"/>
      <c r="M2" s="15"/>
      <c r="S2" s="16" t="s">
        <v>138</v>
      </c>
      <c r="T2" s="16" t="s">
        <v>137</v>
      </c>
    </row>
    <row r="3" spans="2:28" ht="18" customHeight="1" x14ac:dyDescent="0.25">
      <c r="B3" s="17"/>
      <c r="C3" s="18"/>
      <c r="D3" s="18"/>
      <c r="E3" s="18"/>
      <c r="F3" s="18"/>
      <c r="G3" s="18"/>
      <c r="H3" s="18"/>
      <c r="I3" s="18"/>
      <c r="J3" s="18"/>
      <c r="K3" s="18"/>
      <c r="L3" s="18"/>
      <c r="M3" s="18"/>
      <c r="S3" s="20"/>
      <c r="T3" s="20"/>
    </row>
    <row r="4" spans="2:28" ht="18" customHeight="1" x14ac:dyDescent="0.25">
      <c r="B4" s="303" t="s">
        <v>146</v>
      </c>
      <c r="C4" s="303"/>
      <c r="D4" s="303"/>
      <c r="E4" s="303"/>
      <c r="F4" s="303"/>
      <c r="G4" s="303"/>
      <c r="H4" s="303"/>
      <c r="I4" s="303"/>
      <c r="J4" s="303"/>
      <c r="K4" s="303"/>
      <c r="L4" s="303"/>
      <c r="M4" s="303"/>
      <c r="N4" s="303"/>
      <c r="O4" s="303"/>
      <c r="P4" s="303"/>
      <c r="Q4" s="303"/>
      <c r="R4" s="303"/>
      <c r="S4" s="303"/>
      <c r="T4" s="303"/>
    </row>
    <row r="5" spans="2:28" ht="34.9" customHeight="1" x14ac:dyDescent="0.25">
      <c r="B5" s="299" t="s">
        <v>243</v>
      </c>
      <c r="C5" s="299"/>
      <c r="D5" s="299"/>
      <c r="E5" s="299"/>
      <c r="F5" s="299"/>
      <c r="G5" s="299"/>
      <c r="H5" s="299"/>
      <c r="I5" s="299"/>
      <c r="J5" s="299"/>
      <c r="K5" s="299"/>
      <c r="L5" s="299"/>
      <c r="M5" s="299"/>
      <c r="N5" s="299"/>
      <c r="O5" s="299"/>
      <c r="P5" s="299"/>
      <c r="Q5" s="299"/>
      <c r="R5" s="299"/>
      <c r="S5" s="299"/>
      <c r="T5" s="299"/>
    </row>
    <row r="6" spans="2:28" ht="18" customHeight="1" x14ac:dyDescent="0.25">
      <c r="C6" s="21"/>
      <c r="D6" s="21"/>
      <c r="E6" s="21"/>
      <c r="F6" s="21"/>
      <c r="G6" s="21"/>
      <c r="H6" s="21"/>
      <c r="I6" s="21"/>
      <c r="J6" s="21"/>
      <c r="K6" s="21"/>
      <c r="L6" s="21"/>
      <c r="M6" s="21"/>
      <c r="N6" s="21"/>
      <c r="O6" s="21"/>
      <c r="P6" s="21"/>
      <c r="Q6" s="20"/>
      <c r="R6" s="20"/>
    </row>
    <row r="7" spans="2:28" ht="33" customHeight="1" x14ac:dyDescent="0.25">
      <c r="B7" s="300" t="s">
        <v>58</v>
      </c>
      <c r="C7" s="300"/>
      <c r="D7" s="300"/>
      <c r="E7" s="300"/>
      <c r="F7" s="300"/>
      <c r="G7" s="300"/>
      <c r="H7" s="300"/>
      <c r="I7" s="300"/>
      <c r="J7" s="300"/>
      <c r="K7" s="300"/>
      <c r="L7" s="300"/>
      <c r="M7" s="300"/>
      <c r="N7" s="300"/>
      <c r="O7" s="300"/>
      <c r="P7" s="300"/>
      <c r="Q7" s="300"/>
      <c r="R7" s="300"/>
      <c r="S7" s="300"/>
      <c r="T7" s="300"/>
    </row>
    <row r="8" spans="2:28" ht="33" customHeight="1" x14ac:dyDescent="0.25">
      <c r="B8" s="22" t="s">
        <v>1</v>
      </c>
      <c r="C8" s="23">
        <v>2007</v>
      </c>
      <c r="D8" s="24">
        <v>2008</v>
      </c>
      <c r="E8" s="24">
        <v>2009</v>
      </c>
      <c r="F8" s="24">
        <v>2010</v>
      </c>
      <c r="G8" s="24">
        <v>2011</v>
      </c>
      <c r="H8" s="24">
        <v>2012</v>
      </c>
      <c r="I8" s="24">
        <v>2013</v>
      </c>
      <c r="J8" s="24">
        <v>2014</v>
      </c>
      <c r="K8" s="24">
        <v>2015</v>
      </c>
      <c r="L8" s="24">
        <v>2016</v>
      </c>
      <c r="M8" s="24">
        <v>2017</v>
      </c>
      <c r="N8" s="24">
        <v>2018</v>
      </c>
      <c r="O8" s="24">
        <v>2019</v>
      </c>
      <c r="P8" s="24">
        <v>2020</v>
      </c>
      <c r="Q8" s="24">
        <v>2021</v>
      </c>
      <c r="R8" s="24">
        <v>2022</v>
      </c>
      <c r="S8" s="24">
        <v>2023</v>
      </c>
      <c r="T8" s="24">
        <v>2024</v>
      </c>
    </row>
    <row r="9" spans="2:28" ht="33" customHeight="1" x14ac:dyDescent="0.25">
      <c r="B9" s="213" t="s">
        <v>357</v>
      </c>
      <c r="C9" s="109">
        <v>674284</v>
      </c>
      <c r="D9" s="109">
        <v>836287</v>
      </c>
      <c r="E9" s="109">
        <v>896821</v>
      </c>
      <c r="F9" s="109">
        <v>965087</v>
      </c>
      <c r="G9" s="109">
        <v>1218068</v>
      </c>
      <c r="H9" s="109">
        <v>1429753</v>
      </c>
      <c r="I9" s="109">
        <v>1594090</v>
      </c>
      <c r="J9" s="109">
        <v>1520989</v>
      </c>
      <c r="K9" s="109">
        <v>1495923</v>
      </c>
      <c r="L9" s="109">
        <v>1373110</v>
      </c>
      <c r="M9" s="109">
        <v>1439446</v>
      </c>
      <c r="N9" s="109">
        <v>1413860</v>
      </c>
      <c r="O9" s="109">
        <v>1437276</v>
      </c>
      <c r="P9" s="109">
        <v>1303044</v>
      </c>
      <c r="Q9" s="109">
        <v>1206844</v>
      </c>
      <c r="R9" s="109">
        <v>1274568</v>
      </c>
      <c r="S9" s="109">
        <v>1411555</v>
      </c>
      <c r="T9" s="109">
        <v>1401602</v>
      </c>
    </row>
    <row r="10" spans="2:28" ht="33" customHeight="1" x14ac:dyDescent="0.25">
      <c r="B10" s="108" t="s">
        <v>358</v>
      </c>
      <c r="C10" s="109">
        <v>318237</v>
      </c>
      <c r="D10" s="109">
        <v>329992</v>
      </c>
      <c r="E10" s="109">
        <v>351513</v>
      </c>
      <c r="F10" s="109">
        <v>404433</v>
      </c>
      <c r="G10" s="109">
        <v>412209</v>
      </c>
      <c r="H10" s="109">
        <v>428088</v>
      </c>
      <c r="I10" s="109">
        <v>446011</v>
      </c>
      <c r="J10" s="109">
        <v>450115</v>
      </c>
      <c r="K10" s="109">
        <v>430077</v>
      </c>
      <c r="L10" s="109">
        <v>448990</v>
      </c>
      <c r="M10" s="109">
        <v>473525</v>
      </c>
      <c r="N10" s="109">
        <v>517040</v>
      </c>
      <c r="O10" s="109">
        <v>513604</v>
      </c>
      <c r="P10" s="109">
        <v>404876</v>
      </c>
      <c r="Q10" s="109">
        <v>433474</v>
      </c>
      <c r="R10" s="109">
        <v>464974</v>
      </c>
      <c r="S10" s="109">
        <v>461987</v>
      </c>
      <c r="T10" s="109">
        <v>450669</v>
      </c>
    </row>
    <row r="11" spans="2:28" ht="33" customHeight="1" x14ac:dyDescent="0.25">
      <c r="B11" s="108" t="s">
        <v>359</v>
      </c>
      <c r="C11" s="109">
        <v>1604310</v>
      </c>
      <c r="D11" s="109">
        <v>1608822</v>
      </c>
      <c r="E11" s="109">
        <v>1637102</v>
      </c>
      <c r="F11" s="109">
        <v>1657309</v>
      </c>
      <c r="G11" s="109">
        <v>1682586</v>
      </c>
      <c r="H11" s="109">
        <v>1656203</v>
      </c>
      <c r="I11" s="109">
        <v>1655102</v>
      </c>
      <c r="J11" s="109">
        <v>1690860</v>
      </c>
      <c r="K11" s="109">
        <v>1649637</v>
      </c>
      <c r="L11" s="109">
        <v>1607966</v>
      </c>
      <c r="M11" s="109">
        <v>1580163</v>
      </c>
      <c r="N11" s="109">
        <v>1571505</v>
      </c>
      <c r="O11" s="109">
        <v>1538545</v>
      </c>
      <c r="P11" s="109">
        <v>1558921</v>
      </c>
      <c r="Q11" s="109">
        <v>1537401</v>
      </c>
      <c r="R11" s="109">
        <v>1506206</v>
      </c>
      <c r="S11" s="109">
        <v>1434116</v>
      </c>
      <c r="T11" s="109">
        <v>1388252</v>
      </c>
      <c r="U11" s="271"/>
      <c r="V11" s="271"/>
      <c r="W11" s="271"/>
      <c r="X11" s="271"/>
      <c r="Y11" s="271"/>
      <c r="Z11" s="271"/>
      <c r="AA11" s="271"/>
      <c r="AB11" s="271"/>
    </row>
    <row r="12" spans="2:28" ht="33" customHeight="1" x14ac:dyDescent="0.25">
      <c r="B12" s="108" t="s">
        <v>360</v>
      </c>
      <c r="C12" s="109">
        <v>468638</v>
      </c>
      <c r="D12" s="109">
        <v>455341</v>
      </c>
      <c r="E12" s="109">
        <v>465022</v>
      </c>
      <c r="F12" s="109">
        <v>462430</v>
      </c>
      <c r="G12" s="109">
        <v>452039</v>
      </c>
      <c r="H12" s="109">
        <v>439124</v>
      </c>
      <c r="I12" s="109">
        <v>414146</v>
      </c>
      <c r="J12" s="109">
        <v>407771</v>
      </c>
      <c r="K12" s="109">
        <v>351077</v>
      </c>
      <c r="L12" s="109">
        <v>344944</v>
      </c>
      <c r="M12" s="109">
        <v>351727</v>
      </c>
      <c r="N12" s="109">
        <v>363107</v>
      </c>
      <c r="O12" s="109">
        <v>368595</v>
      </c>
      <c r="P12" s="109">
        <v>320105</v>
      </c>
      <c r="Q12" s="109">
        <v>312277</v>
      </c>
      <c r="R12" s="109">
        <v>339344</v>
      </c>
      <c r="S12" s="109">
        <v>339161</v>
      </c>
      <c r="T12" s="109">
        <v>336655</v>
      </c>
      <c r="U12" s="271"/>
      <c r="V12" s="271"/>
      <c r="W12" s="271"/>
      <c r="X12" s="271"/>
      <c r="Y12" s="271"/>
      <c r="Z12" s="271"/>
      <c r="AA12" s="271"/>
      <c r="AB12" s="271"/>
    </row>
    <row r="13" spans="2:28" ht="33" customHeight="1" x14ac:dyDescent="0.25">
      <c r="B13" s="283" t="s">
        <v>361</v>
      </c>
      <c r="C13" s="78">
        <v>420</v>
      </c>
      <c r="D13" s="78">
        <v>520</v>
      </c>
      <c r="E13" s="78">
        <v>548</v>
      </c>
      <c r="F13" s="78">
        <v>582</v>
      </c>
      <c r="G13" s="78">
        <v>724</v>
      </c>
      <c r="H13" s="78">
        <v>863</v>
      </c>
      <c r="I13" s="78">
        <v>963</v>
      </c>
      <c r="J13" s="78">
        <v>900</v>
      </c>
      <c r="K13" s="78">
        <v>907</v>
      </c>
      <c r="L13" s="78">
        <v>854</v>
      </c>
      <c r="M13" s="78">
        <v>911</v>
      </c>
      <c r="N13" s="78">
        <v>900</v>
      </c>
      <c r="O13" s="78">
        <v>934</v>
      </c>
      <c r="P13" s="78">
        <v>836</v>
      </c>
      <c r="Q13" s="78">
        <v>785</v>
      </c>
      <c r="R13" s="78">
        <v>846</v>
      </c>
      <c r="S13" s="78">
        <v>984</v>
      </c>
      <c r="T13" s="78">
        <v>1010</v>
      </c>
      <c r="U13" s="271"/>
      <c r="V13" s="271"/>
      <c r="W13" s="271"/>
      <c r="X13" s="271"/>
      <c r="Y13" s="271"/>
      <c r="Z13" s="271"/>
      <c r="AA13" s="271"/>
      <c r="AB13" s="271"/>
    </row>
    <row r="14" spans="2:28" ht="33" customHeight="1" x14ac:dyDescent="0.25">
      <c r="B14" s="283" t="s">
        <v>362</v>
      </c>
      <c r="C14" s="78">
        <v>679</v>
      </c>
      <c r="D14" s="78">
        <v>725</v>
      </c>
      <c r="E14" s="78">
        <v>756</v>
      </c>
      <c r="F14" s="78">
        <v>875</v>
      </c>
      <c r="G14" s="78">
        <v>912</v>
      </c>
      <c r="H14" s="78">
        <v>975</v>
      </c>
      <c r="I14" s="78">
        <v>1077</v>
      </c>
      <c r="J14" s="78">
        <v>1104</v>
      </c>
      <c r="K14" s="78">
        <v>1225</v>
      </c>
      <c r="L14" s="78">
        <v>1302</v>
      </c>
      <c r="M14" s="78">
        <v>1346</v>
      </c>
      <c r="N14" s="78">
        <v>1424</v>
      </c>
      <c r="O14" s="78">
        <v>1393</v>
      </c>
      <c r="P14" s="78">
        <v>1265</v>
      </c>
      <c r="Q14" s="78">
        <v>1388</v>
      </c>
      <c r="R14" s="78">
        <v>1370</v>
      </c>
      <c r="S14" s="78">
        <v>1362</v>
      </c>
      <c r="T14" s="78">
        <v>1339</v>
      </c>
      <c r="U14" s="271"/>
      <c r="V14" s="271"/>
      <c r="W14" s="271"/>
      <c r="X14" s="271"/>
      <c r="Y14" s="271"/>
      <c r="Z14" s="271"/>
      <c r="AA14" s="271"/>
      <c r="AB14" s="271"/>
    </row>
    <row r="15" spans="2:28" ht="14.25" customHeight="1" x14ac:dyDescent="0.3">
      <c r="B15" s="34"/>
      <c r="D15" s="36"/>
      <c r="E15" s="36"/>
      <c r="F15" s="36"/>
      <c r="G15" s="36"/>
      <c r="H15" s="36"/>
      <c r="I15" s="36"/>
    </row>
    <row r="16" spans="2:28" ht="16.5" customHeight="1" x14ac:dyDescent="0.3">
      <c r="C16" s="37"/>
      <c r="D16" s="37"/>
      <c r="E16" s="37"/>
      <c r="F16" s="37"/>
      <c r="G16" s="37"/>
      <c r="H16" s="37"/>
      <c r="I16" s="37"/>
    </row>
    <row r="17" spans="2:20" ht="33" customHeight="1" x14ac:dyDescent="0.25">
      <c r="B17" s="303" t="s">
        <v>244</v>
      </c>
      <c r="C17" s="303"/>
      <c r="D17" s="303"/>
      <c r="E17" s="303"/>
      <c r="F17" s="303"/>
      <c r="G17" s="303"/>
      <c r="H17" s="303"/>
      <c r="I17" s="303"/>
      <c r="J17" s="303"/>
      <c r="K17" s="303"/>
      <c r="L17" s="303"/>
      <c r="M17" s="303"/>
      <c r="N17" s="303"/>
      <c r="O17" s="303"/>
      <c r="P17" s="303"/>
      <c r="Q17" s="303"/>
      <c r="R17" s="303"/>
      <c r="S17" s="303"/>
      <c r="T17" s="303"/>
    </row>
    <row r="18" spans="2:20" x14ac:dyDescent="0.25">
      <c r="B18" s="274"/>
      <c r="C18" s="274"/>
      <c r="D18" s="274"/>
      <c r="E18" s="274"/>
      <c r="F18" s="224"/>
      <c r="G18" s="46"/>
      <c r="H18" s="46"/>
      <c r="I18" s="46"/>
      <c r="J18" s="46"/>
      <c r="K18" s="46"/>
      <c r="L18" s="46"/>
      <c r="M18" s="46"/>
      <c r="N18" s="46"/>
      <c r="O18" s="46"/>
      <c r="P18" s="46"/>
    </row>
    <row r="19" spans="2:20" x14ac:dyDescent="0.25">
      <c r="B19" s="46"/>
      <c r="C19" s="47">
        <f>C8</f>
        <v>2007</v>
      </c>
      <c r="D19" s="47">
        <f t="shared" ref="D19:T19" si="0">D8</f>
        <v>2008</v>
      </c>
      <c r="E19" s="47">
        <f t="shared" si="0"/>
        <v>2009</v>
      </c>
      <c r="F19" s="47">
        <f t="shared" si="0"/>
        <v>2010</v>
      </c>
      <c r="G19" s="47">
        <f t="shared" si="0"/>
        <v>2011</v>
      </c>
      <c r="H19" s="47">
        <f t="shared" si="0"/>
        <v>2012</v>
      </c>
      <c r="I19" s="47">
        <f t="shared" si="0"/>
        <v>2013</v>
      </c>
      <c r="J19" s="47">
        <f t="shared" si="0"/>
        <v>2014</v>
      </c>
      <c r="K19" s="47">
        <f t="shared" si="0"/>
        <v>2015</v>
      </c>
      <c r="L19" s="47">
        <f t="shared" si="0"/>
        <v>2016</v>
      </c>
      <c r="M19" s="47">
        <f t="shared" si="0"/>
        <v>2017</v>
      </c>
      <c r="N19" s="47">
        <f t="shared" si="0"/>
        <v>2018</v>
      </c>
      <c r="O19" s="47">
        <f t="shared" si="0"/>
        <v>2019</v>
      </c>
      <c r="P19" s="47">
        <f t="shared" si="0"/>
        <v>2020</v>
      </c>
      <c r="Q19" s="47">
        <f t="shared" si="0"/>
        <v>2021</v>
      </c>
      <c r="R19" s="47">
        <f t="shared" si="0"/>
        <v>2022</v>
      </c>
      <c r="S19" s="47">
        <f t="shared" si="0"/>
        <v>2023</v>
      </c>
      <c r="T19" s="47">
        <f t="shared" si="0"/>
        <v>2024</v>
      </c>
    </row>
    <row r="20" spans="2:20" x14ac:dyDescent="0.25">
      <c r="B20" s="237" t="s">
        <v>144</v>
      </c>
      <c r="C20" s="261">
        <f>C13</f>
        <v>420</v>
      </c>
      <c r="D20" s="261">
        <f t="shared" ref="D20:T20" si="1">D13</f>
        <v>520</v>
      </c>
      <c r="E20" s="261">
        <f t="shared" si="1"/>
        <v>548</v>
      </c>
      <c r="F20" s="261">
        <f t="shared" si="1"/>
        <v>582</v>
      </c>
      <c r="G20" s="261">
        <f t="shared" si="1"/>
        <v>724</v>
      </c>
      <c r="H20" s="261">
        <f t="shared" si="1"/>
        <v>863</v>
      </c>
      <c r="I20" s="261">
        <f t="shared" si="1"/>
        <v>963</v>
      </c>
      <c r="J20" s="261">
        <f t="shared" si="1"/>
        <v>900</v>
      </c>
      <c r="K20" s="261">
        <f t="shared" si="1"/>
        <v>907</v>
      </c>
      <c r="L20" s="261">
        <f t="shared" si="1"/>
        <v>854</v>
      </c>
      <c r="M20" s="261">
        <f t="shared" si="1"/>
        <v>911</v>
      </c>
      <c r="N20" s="261">
        <f t="shared" si="1"/>
        <v>900</v>
      </c>
      <c r="O20" s="261">
        <f t="shared" si="1"/>
        <v>934</v>
      </c>
      <c r="P20" s="261">
        <f t="shared" si="1"/>
        <v>836</v>
      </c>
      <c r="Q20" s="261">
        <f t="shared" si="1"/>
        <v>785</v>
      </c>
      <c r="R20" s="261">
        <f t="shared" si="1"/>
        <v>846</v>
      </c>
      <c r="S20" s="261">
        <f t="shared" si="1"/>
        <v>984</v>
      </c>
      <c r="T20" s="261">
        <f t="shared" si="1"/>
        <v>1010</v>
      </c>
    </row>
    <row r="21" spans="2:20" x14ac:dyDescent="0.25">
      <c r="B21" s="237" t="s">
        <v>145</v>
      </c>
      <c r="C21" s="261">
        <f>C14</f>
        <v>679</v>
      </c>
      <c r="D21" s="261">
        <f t="shared" ref="D21:T21" si="2">D14</f>
        <v>725</v>
      </c>
      <c r="E21" s="261">
        <f t="shared" si="2"/>
        <v>756</v>
      </c>
      <c r="F21" s="261">
        <f t="shared" si="2"/>
        <v>875</v>
      </c>
      <c r="G21" s="261">
        <f t="shared" si="2"/>
        <v>912</v>
      </c>
      <c r="H21" s="261">
        <f t="shared" si="2"/>
        <v>975</v>
      </c>
      <c r="I21" s="261">
        <f t="shared" si="2"/>
        <v>1077</v>
      </c>
      <c r="J21" s="261">
        <f t="shared" si="2"/>
        <v>1104</v>
      </c>
      <c r="K21" s="261">
        <f t="shared" si="2"/>
        <v>1225</v>
      </c>
      <c r="L21" s="261">
        <f t="shared" si="2"/>
        <v>1302</v>
      </c>
      <c r="M21" s="261">
        <f t="shared" si="2"/>
        <v>1346</v>
      </c>
      <c r="N21" s="261">
        <f t="shared" si="2"/>
        <v>1424</v>
      </c>
      <c r="O21" s="261">
        <f t="shared" si="2"/>
        <v>1393</v>
      </c>
      <c r="P21" s="261">
        <f t="shared" si="2"/>
        <v>1265</v>
      </c>
      <c r="Q21" s="261">
        <f t="shared" si="2"/>
        <v>1388</v>
      </c>
      <c r="R21" s="261">
        <f t="shared" si="2"/>
        <v>1370</v>
      </c>
      <c r="S21" s="261">
        <f t="shared" si="2"/>
        <v>1362</v>
      </c>
      <c r="T21" s="261">
        <f t="shared" si="2"/>
        <v>1339</v>
      </c>
    </row>
    <row r="22" spans="2:20" x14ac:dyDescent="0.25">
      <c r="B22" s="267" t="s">
        <v>118</v>
      </c>
      <c r="C22" s="275">
        <f>+C21/C20</f>
        <v>1.6166666666666667</v>
      </c>
      <c r="D22" s="275">
        <f t="shared" ref="D22:T22" si="3">+D21/D20</f>
        <v>1.3942307692307692</v>
      </c>
      <c r="E22" s="275">
        <f t="shared" si="3"/>
        <v>1.3795620437956204</v>
      </c>
      <c r="F22" s="275">
        <f t="shared" si="3"/>
        <v>1.5034364261168385</v>
      </c>
      <c r="G22" s="275">
        <f t="shared" si="3"/>
        <v>1.2596685082872927</v>
      </c>
      <c r="H22" s="275">
        <f t="shared" si="3"/>
        <v>1.1297798377752029</v>
      </c>
      <c r="I22" s="275">
        <f t="shared" si="3"/>
        <v>1.118380062305296</v>
      </c>
      <c r="J22" s="275">
        <f t="shared" si="3"/>
        <v>1.2266666666666666</v>
      </c>
      <c r="K22" s="275">
        <f t="shared" si="3"/>
        <v>1.350606394707828</v>
      </c>
      <c r="L22" s="275">
        <f t="shared" si="3"/>
        <v>1.5245901639344261</v>
      </c>
      <c r="M22" s="275">
        <f t="shared" si="3"/>
        <v>1.4774972557628978</v>
      </c>
      <c r="N22" s="275">
        <f t="shared" si="3"/>
        <v>1.5822222222222222</v>
      </c>
      <c r="O22" s="275">
        <f t="shared" si="3"/>
        <v>1.4914346895074946</v>
      </c>
      <c r="P22" s="275">
        <f t="shared" si="3"/>
        <v>1.513157894736842</v>
      </c>
      <c r="Q22" s="275">
        <f t="shared" si="3"/>
        <v>1.7681528662420383</v>
      </c>
      <c r="R22" s="275">
        <f t="shared" si="3"/>
        <v>1.6193853427895981</v>
      </c>
      <c r="S22" s="275">
        <f t="shared" si="3"/>
        <v>1.3841463414634145</v>
      </c>
      <c r="T22" s="275">
        <f t="shared" si="3"/>
        <v>1.3257425742574258</v>
      </c>
    </row>
    <row r="23" spans="2:20" x14ac:dyDescent="0.25">
      <c r="B23" s="267"/>
      <c r="C23" s="284"/>
      <c r="D23" s="276"/>
      <c r="E23" s="276"/>
      <c r="F23" s="276"/>
      <c r="G23" s="276"/>
      <c r="H23" s="276"/>
      <c r="I23" s="276"/>
      <c r="J23" s="276"/>
      <c r="K23" s="276"/>
      <c r="L23" s="276"/>
      <c r="M23" s="276"/>
      <c r="N23" s="46"/>
      <c r="O23" s="46"/>
      <c r="P23" s="46"/>
    </row>
    <row r="24" spans="2:20" x14ac:dyDescent="0.25">
      <c r="B24" s="267"/>
      <c r="D24" s="222"/>
      <c r="E24" s="277"/>
      <c r="F24" s="278"/>
      <c r="G24" s="279"/>
      <c r="H24" s="280"/>
      <c r="I24" s="280"/>
      <c r="J24" s="280"/>
      <c r="K24" s="280"/>
      <c r="L24" s="280"/>
      <c r="M24" s="280"/>
    </row>
    <row r="25" spans="2:20" x14ac:dyDescent="0.25">
      <c r="C25" s="60"/>
      <c r="D25" s="281"/>
      <c r="E25" s="189"/>
    </row>
    <row r="26" spans="2:20" x14ac:dyDescent="0.25">
      <c r="C26" s="60"/>
      <c r="D26" s="281"/>
      <c r="E26" s="189"/>
    </row>
    <row r="27" spans="2:20" x14ac:dyDescent="0.25">
      <c r="C27" s="60"/>
      <c r="D27" s="281"/>
      <c r="E27" s="189"/>
    </row>
    <row r="28" spans="2:20" x14ac:dyDescent="0.25">
      <c r="C28" s="60"/>
      <c r="D28" s="281"/>
      <c r="E28" s="189"/>
    </row>
    <row r="29" spans="2:20" x14ac:dyDescent="0.25">
      <c r="B29" s="269"/>
      <c r="C29" s="269"/>
      <c r="D29" s="269"/>
      <c r="E29" s="269"/>
    </row>
    <row r="30" spans="2:20" x14ac:dyDescent="0.25">
      <c r="B30" s="269"/>
      <c r="C30" s="269"/>
      <c r="D30" s="269"/>
      <c r="E30" s="269"/>
    </row>
    <row r="31" spans="2:20" x14ac:dyDescent="0.25">
      <c r="B31" s="269"/>
      <c r="C31" s="269"/>
      <c r="D31" s="269"/>
      <c r="E31" s="269"/>
    </row>
    <row r="32" spans="2:20" x14ac:dyDescent="0.25">
      <c r="B32" s="269"/>
      <c r="C32" s="269"/>
      <c r="D32" s="269"/>
      <c r="E32" s="269"/>
    </row>
    <row r="33" spans="2:20" x14ac:dyDescent="0.25">
      <c r="B33" s="269"/>
      <c r="C33" s="269"/>
      <c r="D33" s="269"/>
      <c r="E33" s="269"/>
    </row>
    <row r="34" spans="2:20" x14ac:dyDescent="0.25">
      <c r="B34" s="269"/>
      <c r="C34" s="269"/>
      <c r="D34" s="269"/>
      <c r="E34" s="269"/>
    </row>
    <row r="35" spans="2:20" x14ac:dyDescent="0.25">
      <c r="B35" s="269"/>
      <c r="C35" s="269"/>
      <c r="D35" s="269"/>
      <c r="E35" s="269"/>
    </row>
    <row r="36" spans="2:20" x14ac:dyDescent="0.25">
      <c r="B36" s="310"/>
      <c r="C36" s="310"/>
      <c r="D36" s="310"/>
      <c r="E36" s="310"/>
      <c r="F36" s="310"/>
      <c r="G36" s="310"/>
      <c r="H36" s="310"/>
      <c r="I36" s="310"/>
      <c r="J36" s="310"/>
      <c r="K36" s="310"/>
      <c r="L36" s="310"/>
      <c r="M36" s="310"/>
    </row>
    <row r="37" spans="2:20" x14ac:dyDescent="0.25">
      <c r="B37" s="38"/>
      <c r="C37" s="38"/>
      <c r="D37" s="38"/>
      <c r="E37" s="38"/>
      <c r="F37" s="38"/>
      <c r="G37" s="38"/>
      <c r="H37" s="38"/>
      <c r="I37" s="38"/>
      <c r="J37" s="38"/>
      <c r="K37" s="38"/>
      <c r="L37" s="38"/>
      <c r="M37" s="38"/>
    </row>
    <row r="46" spans="2:20" x14ac:dyDescent="0.25">
      <c r="C46" s="285"/>
      <c r="D46" s="285"/>
      <c r="E46" s="285"/>
      <c r="F46" s="285"/>
      <c r="G46" s="285"/>
      <c r="H46" s="285"/>
      <c r="I46" s="285"/>
      <c r="J46" s="285"/>
      <c r="K46" s="285"/>
      <c r="L46" s="285"/>
      <c r="M46" s="285"/>
      <c r="N46" s="285"/>
      <c r="O46" s="285"/>
      <c r="P46" s="285"/>
      <c r="Q46" s="285"/>
      <c r="R46" s="285"/>
      <c r="S46" s="285"/>
      <c r="T46" s="285"/>
    </row>
    <row r="47" spans="2:20" ht="15.75" customHeight="1" x14ac:dyDescent="0.3">
      <c r="B47" s="34" t="s">
        <v>268</v>
      </c>
    </row>
  </sheetData>
  <sheetProtection selectLockedCells="1" selectUnlockedCells="1"/>
  <mergeCells count="5">
    <mergeCell ref="B36:M36"/>
    <mergeCell ref="B7:T7"/>
    <mergeCell ref="B5:T5"/>
    <mergeCell ref="B4:T4"/>
    <mergeCell ref="B17:T17"/>
  </mergeCells>
  <hyperlinks>
    <hyperlink ref="B2" location="Indice!A1" display="Índice"/>
    <hyperlink ref="S2" location="'3.1.2_PROD_A PRIM INF'!A1" display="Anterior"/>
    <hyperlink ref="T2" location="'3.1.4_PROD_A SECUNDARIA'!A1" display="Siguiente"/>
  </hyperlinks>
  <pageMargins left="0.25" right="0.25" top="0.75" bottom="0.75" header="0.3" footer="0.3"/>
  <pageSetup paperSize="9" scale="85" orientation="portrait" horizontalDpi="4294967293" verticalDpi="300"/>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47"/>
  <sheetViews>
    <sheetView showGridLines="0" showZeros="0" zoomScale="60" zoomScaleNormal="60" zoomScaleSheetLayoutView="100" workbookViewId="0"/>
  </sheetViews>
  <sheetFormatPr baseColWidth="10" defaultRowHeight="13.5" x14ac:dyDescent="0.25"/>
  <cols>
    <col min="1" max="1" width="2.7109375" customWidth="1"/>
    <col min="2" max="2" width="50.7109375" customWidth="1"/>
    <col min="3" max="20" width="14.28515625" customWidth="1"/>
    <col min="21" max="21" width="2.7109375" customWidth="1"/>
    <col min="22" max="251" width="11.42578125" customWidth="1"/>
    <col min="252" max="252" width="2.7109375" customWidth="1"/>
    <col min="253" max="253" width="5.5703125" customWidth="1"/>
    <col min="254" max="254" width="14.5703125" customWidth="1"/>
    <col min="255" max="255" width="11.85546875" customWidth="1"/>
    <col min="256" max="258" width="15.7109375" customWidth="1"/>
  </cols>
  <sheetData>
    <row r="1" spans="2:28" ht="85.15" customHeight="1" x14ac:dyDescent="0.25"/>
    <row r="2" spans="2:28" ht="17.25" customHeight="1" x14ac:dyDescent="0.25">
      <c r="B2" s="14" t="s">
        <v>0</v>
      </c>
      <c r="C2" s="15"/>
      <c r="D2" s="15"/>
      <c r="E2" s="15"/>
      <c r="F2" s="15"/>
      <c r="G2" s="15"/>
      <c r="H2" s="15"/>
      <c r="I2" s="15"/>
      <c r="J2" s="15"/>
      <c r="K2" s="15"/>
      <c r="L2" s="15"/>
      <c r="M2" s="15"/>
      <c r="S2" s="16" t="s">
        <v>138</v>
      </c>
      <c r="T2" s="16" t="s">
        <v>137</v>
      </c>
    </row>
    <row r="3" spans="2:28" ht="18" customHeight="1" x14ac:dyDescent="0.25">
      <c r="B3" s="17"/>
      <c r="C3" s="18"/>
      <c r="D3" s="18"/>
      <c r="E3" s="18"/>
      <c r="F3" s="18"/>
      <c r="G3" s="18"/>
      <c r="H3" s="18"/>
      <c r="I3" s="18"/>
      <c r="J3" s="18"/>
      <c r="K3" s="18"/>
      <c r="L3" s="18"/>
      <c r="M3" s="18"/>
      <c r="S3" s="20"/>
      <c r="T3" s="20"/>
    </row>
    <row r="4" spans="2:28" ht="18" customHeight="1" x14ac:dyDescent="0.25">
      <c r="B4" s="303" t="s">
        <v>53</v>
      </c>
      <c r="C4" s="303"/>
      <c r="D4" s="303"/>
      <c r="E4" s="303"/>
      <c r="F4" s="303"/>
      <c r="G4" s="303"/>
      <c r="H4" s="303"/>
      <c r="I4" s="303"/>
      <c r="J4" s="303"/>
      <c r="K4" s="303"/>
      <c r="L4" s="303"/>
      <c r="M4" s="303"/>
      <c r="N4" s="303"/>
      <c r="O4" s="303"/>
      <c r="P4" s="303"/>
      <c r="Q4" s="303"/>
      <c r="R4" s="303"/>
      <c r="S4" s="303"/>
      <c r="T4" s="303"/>
    </row>
    <row r="5" spans="2:28" ht="34.9" customHeight="1" x14ac:dyDescent="0.25">
      <c r="B5" s="299" t="s">
        <v>245</v>
      </c>
      <c r="C5" s="299"/>
      <c r="D5" s="299"/>
      <c r="E5" s="299"/>
      <c r="F5" s="299"/>
      <c r="G5" s="299"/>
      <c r="H5" s="299"/>
      <c r="I5" s="299"/>
      <c r="J5" s="299"/>
      <c r="K5" s="299"/>
      <c r="L5" s="299"/>
      <c r="M5" s="299"/>
      <c r="N5" s="299"/>
      <c r="O5" s="299"/>
      <c r="P5" s="299"/>
      <c r="Q5" s="299"/>
      <c r="R5" s="299"/>
      <c r="S5" s="299"/>
      <c r="T5" s="299"/>
    </row>
    <row r="6" spans="2:28" ht="18" customHeight="1" x14ac:dyDescent="0.25">
      <c r="C6" s="21"/>
      <c r="D6" s="21"/>
      <c r="E6" s="21"/>
      <c r="F6" s="21"/>
      <c r="G6" s="21"/>
      <c r="H6" s="21"/>
      <c r="I6" s="21"/>
      <c r="J6" s="21"/>
      <c r="K6" s="21"/>
      <c r="L6" s="21"/>
      <c r="M6" s="21"/>
      <c r="N6" s="21"/>
      <c r="O6" s="21"/>
      <c r="P6" s="21"/>
      <c r="Q6" s="20"/>
      <c r="R6" s="20"/>
    </row>
    <row r="7" spans="2:28" ht="33" customHeight="1" x14ac:dyDescent="0.25">
      <c r="B7" s="300" t="s">
        <v>58</v>
      </c>
      <c r="C7" s="300"/>
      <c r="D7" s="300"/>
      <c r="E7" s="300"/>
      <c r="F7" s="300"/>
      <c r="G7" s="300"/>
      <c r="H7" s="300"/>
      <c r="I7" s="300"/>
      <c r="J7" s="300"/>
      <c r="K7" s="300"/>
      <c r="L7" s="300"/>
      <c r="M7" s="300"/>
      <c r="N7" s="300"/>
      <c r="O7" s="300"/>
      <c r="P7" s="300"/>
      <c r="Q7" s="300"/>
      <c r="R7" s="300"/>
      <c r="S7" s="300"/>
      <c r="T7" s="300"/>
    </row>
    <row r="8" spans="2:28" ht="33" customHeight="1" x14ac:dyDescent="0.25">
      <c r="B8" s="22" t="s">
        <v>1</v>
      </c>
      <c r="C8" s="23">
        <v>2007</v>
      </c>
      <c r="D8" s="24">
        <v>2008</v>
      </c>
      <c r="E8" s="24">
        <v>2009</v>
      </c>
      <c r="F8" s="24">
        <v>2010</v>
      </c>
      <c r="G8" s="24">
        <v>2011</v>
      </c>
      <c r="H8" s="24">
        <v>2012</v>
      </c>
      <c r="I8" s="24">
        <v>2013</v>
      </c>
      <c r="J8" s="24">
        <v>2014</v>
      </c>
      <c r="K8" s="24">
        <v>2015</v>
      </c>
      <c r="L8" s="24">
        <v>2016</v>
      </c>
      <c r="M8" s="24">
        <v>2017</v>
      </c>
      <c r="N8" s="24">
        <v>2018</v>
      </c>
      <c r="O8" s="24">
        <v>2019</v>
      </c>
      <c r="P8" s="24">
        <v>2020</v>
      </c>
      <c r="Q8" s="24">
        <v>2021</v>
      </c>
      <c r="R8" s="24">
        <v>2022</v>
      </c>
      <c r="S8" s="24">
        <v>2023</v>
      </c>
      <c r="T8" s="24">
        <v>2024</v>
      </c>
    </row>
    <row r="9" spans="2:28" ht="33" customHeight="1" x14ac:dyDescent="0.25">
      <c r="B9" s="213" t="s">
        <v>363</v>
      </c>
      <c r="C9" s="109">
        <v>530427</v>
      </c>
      <c r="D9" s="109">
        <v>643557</v>
      </c>
      <c r="E9" s="109">
        <v>754596</v>
      </c>
      <c r="F9" s="109">
        <v>785412</v>
      </c>
      <c r="G9" s="109">
        <v>929367</v>
      </c>
      <c r="H9" s="109">
        <v>886494</v>
      </c>
      <c r="I9" s="109">
        <v>1017021</v>
      </c>
      <c r="J9" s="109">
        <v>970318</v>
      </c>
      <c r="K9" s="109">
        <v>959366</v>
      </c>
      <c r="L9" s="109">
        <v>1015953</v>
      </c>
      <c r="M9" s="109">
        <v>1268802</v>
      </c>
      <c r="N9" s="109">
        <v>1318382</v>
      </c>
      <c r="O9" s="109">
        <v>1382603</v>
      </c>
      <c r="P9" s="109">
        <v>1310333</v>
      </c>
      <c r="Q9" s="109">
        <v>1224371</v>
      </c>
      <c r="R9" s="109">
        <v>1288528</v>
      </c>
      <c r="S9" s="109">
        <v>1450761</v>
      </c>
      <c r="T9" s="109">
        <v>1459443</v>
      </c>
    </row>
    <row r="10" spans="2:28" ht="33" customHeight="1" x14ac:dyDescent="0.25">
      <c r="B10" s="108" t="s">
        <v>364</v>
      </c>
      <c r="C10" s="109">
        <v>211359</v>
      </c>
      <c r="D10" s="109">
        <v>219321</v>
      </c>
      <c r="E10" s="109">
        <v>228369</v>
      </c>
      <c r="F10" s="109">
        <v>272638</v>
      </c>
      <c r="G10" s="109">
        <v>292520</v>
      </c>
      <c r="H10" s="109">
        <v>314405</v>
      </c>
      <c r="I10" s="109">
        <v>331591</v>
      </c>
      <c r="J10" s="109">
        <v>360159</v>
      </c>
      <c r="K10" s="109">
        <v>347603</v>
      </c>
      <c r="L10" s="109">
        <v>349845</v>
      </c>
      <c r="M10" s="109">
        <v>364074</v>
      </c>
      <c r="N10" s="109">
        <v>387253</v>
      </c>
      <c r="O10" s="109">
        <v>385375</v>
      </c>
      <c r="P10" s="109">
        <v>322229</v>
      </c>
      <c r="Q10" s="109">
        <v>334162</v>
      </c>
      <c r="R10" s="109">
        <v>351798</v>
      </c>
      <c r="S10" s="109">
        <v>375789</v>
      </c>
      <c r="T10" s="109">
        <v>392775</v>
      </c>
    </row>
    <row r="11" spans="2:28" ht="33" customHeight="1" x14ac:dyDescent="0.25">
      <c r="B11" s="108" t="s">
        <v>365</v>
      </c>
      <c r="C11" s="109">
        <v>864423</v>
      </c>
      <c r="D11" s="109">
        <v>912937</v>
      </c>
      <c r="E11" s="109">
        <v>1200529</v>
      </c>
      <c r="F11" s="109">
        <v>1265247</v>
      </c>
      <c r="G11" s="109">
        <v>1339063</v>
      </c>
      <c r="H11" s="109">
        <v>1412506</v>
      </c>
      <c r="I11" s="109">
        <v>1493575</v>
      </c>
      <c r="J11" s="109">
        <v>1549274</v>
      </c>
      <c r="K11" s="109">
        <v>1574429</v>
      </c>
      <c r="L11" s="109">
        <v>1586742</v>
      </c>
      <c r="M11" s="109">
        <v>1566510</v>
      </c>
      <c r="N11" s="109">
        <v>1559140</v>
      </c>
      <c r="O11" s="109">
        <v>1544792</v>
      </c>
      <c r="P11" s="109">
        <v>1579402</v>
      </c>
      <c r="Q11" s="109">
        <v>1590463</v>
      </c>
      <c r="R11" s="109">
        <v>1553230</v>
      </c>
      <c r="S11" s="109">
        <v>1504634</v>
      </c>
      <c r="T11" s="109">
        <v>1468334</v>
      </c>
      <c r="U11" s="271"/>
      <c r="V11" s="271"/>
      <c r="W11" s="271"/>
      <c r="X11" s="271"/>
      <c r="Y11" s="271"/>
      <c r="Z11" s="271"/>
      <c r="AA11" s="271"/>
      <c r="AB11" s="271"/>
    </row>
    <row r="12" spans="2:28" ht="33" customHeight="1" x14ac:dyDescent="0.25">
      <c r="B12" s="108" t="s">
        <v>366</v>
      </c>
      <c r="C12" s="109">
        <v>288617</v>
      </c>
      <c r="D12" s="109">
        <v>293068</v>
      </c>
      <c r="E12" s="109">
        <v>376912</v>
      </c>
      <c r="F12" s="109">
        <v>393516</v>
      </c>
      <c r="G12" s="109">
        <v>414605</v>
      </c>
      <c r="H12" s="109">
        <v>414636</v>
      </c>
      <c r="I12" s="109">
        <v>399697</v>
      </c>
      <c r="J12" s="109">
        <v>398386</v>
      </c>
      <c r="K12" s="109">
        <v>365305</v>
      </c>
      <c r="L12" s="109">
        <v>350750</v>
      </c>
      <c r="M12" s="109">
        <v>344148</v>
      </c>
      <c r="N12" s="109">
        <v>340064</v>
      </c>
      <c r="O12" s="109">
        <v>339535</v>
      </c>
      <c r="P12" s="109">
        <v>304549</v>
      </c>
      <c r="Q12" s="109">
        <v>288122</v>
      </c>
      <c r="R12" s="109">
        <v>305756</v>
      </c>
      <c r="S12" s="109">
        <v>317882</v>
      </c>
      <c r="T12" s="109">
        <v>333772</v>
      </c>
      <c r="U12" s="271"/>
      <c r="V12" s="271"/>
      <c r="W12" s="271"/>
      <c r="X12" s="271"/>
      <c r="Y12" s="271"/>
      <c r="Z12" s="271"/>
      <c r="AA12" s="271"/>
      <c r="AB12" s="271"/>
    </row>
    <row r="13" spans="2:28" ht="33" customHeight="1" x14ac:dyDescent="0.25">
      <c r="B13" s="283" t="s">
        <v>367</v>
      </c>
      <c r="C13" s="78">
        <v>614</v>
      </c>
      <c r="D13" s="78">
        <v>705</v>
      </c>
      <c r="E13" s="78">
        <v>629</v>
      </c>
      <c r="F13" s="78">
        <v>621</v>
      </c>
      <c r="G13" s="78">
        <v>694</v>
      </c>
      <c r="H13" s="78">
        <v>628</v>
      </c>
      <c r="I13" s="78">
        <v>681</v>
      </c>
      <c r="J13" s="78">
        <v>626</v>
      </c>
      <c r="K13" s="78">
        <v>609</v>
      </c>
      <c r="L13" s="78">
        <v>640</v>
      </c>
      <c r="M13" s="78">
        <v>810</v>
      </c>
      <c r="N13" s="78">
        <v>846</v>
      </c>
      <c r="O13" s="78">
        <v>895</v>
      </c>
      <c r="P13" s="78">
        <v>830</v>
      </c>
      <c r="Q13" s="78">
        <v>770</v>
      </c>
      <c r="R13" s="78">
        <v>830</v>
      </c>
      <c r="S13" s="78">
        <v>964</v>
      </c>
      <c r="T13" s="78">
        <v>994</v>
      </c>
      <c r="U13" s="271"/>
      <c r="V13" s="271"/>
      <c r="W13" s="271"/>
      <c r="X13" s="271"/>
      <c r="Y13" s="271"/>
      <c r="Z13" s="271"/>
      <c r="AA13" s="271"/>
      <c r="AB13" s="271"/>
    </row>
    <row r="14" spans="2:28" ht="33" customHeight="1" x14ac:dyDescent="0.25">
      <c r="B14" s="283" t="s">
        <v>368</v>
      </c>
      <c r="C14" s="78">
        <v>732</v>
      </c>
      <c r="D14" s="78">
        <v>748</v>
      </c>
      <c r="E14" s="78">
        <v>606</v>
      </c>
      <c r="F14" s="78">
        <v>693</v>
      </c>
      <c r="G14" s="78">
        <v>706</v>
      </c>
      <c r="H14" s="78">
        <v>758</v>
      </c>
      <c r="I14" s="78">
        <v>830</v>
      </c>
      <c r="J14" s="78">
        <v>904</v>
      </c>
      <c r="K14" s="78">
        <v>952</v>
      </c>
      <c r="L14" s="78">
        <v>997</v>
      </c>
      <c r="M14" s="78">
        <v>1058</v>
      </c>
      <c r="N14" s="78">
        <v>1139</v>
      </c>
      <c r="O14" s="78">
        <v>1135</v>
      </c>
      <c r="P14" s="78">
        <v>1058</v>
      </c>
      <c r="Q14" s="78">
        <v>1160</v>
      </c>
      <c r="R14" s="78">
        <v>1151</v>
      </c>
      <c r="S14" s="78">
        <v>1182</v>
      </c>
      <c r="T14" s="78">
        <v>1177</v>
      </c>
      <c r="U14" s="271"/>
      <c r="V14" s="271"/>
      <c r="W14" s="271"/>
      <c r="X14" s="271"/>
      <c r="Y14" s="271"/>
      <c r="Z14" s="271"/>
      <c r="AA14" s="271"/>
      <c r="AB14" s="271"/>
    </row>
    <row r="15" spans="2:28" ht="14.25" customHeight="1" x14ac:dyDescent="0.3">
      <c r="B15" s="34"/>
      <c r="D15" s="36"/>
      <c r="E15" s="36"/>
      <c r="F15" s="36"/>
      <c r="G15" s="36"/>
      <c r="H15" s="36"/>
      <c r="I15" s="36"/>
    </row>
    <row r="16" spans="2:28" ht="16.5" customHeight="1" x14ac:dyDescent="0.3">
      <c r="C16" s="37"/>
      <c r="D16" s="37"/>
      <c r="E16" s="37"/>
      <c r="F16" s="37"/>
      <c r="G16" s="37"/>
      <c r="H16" s="37"/>
      <c r="I16" s="37"/>
    </row>
    <row r="17" spans="2:22" ht="33" customHeight="1" x14ac:dyDescent="0.25">
      <c r="B17" s="303" t="s">
        <v>246</v>
      </c>
      <c r="C17" s="303"/>
      <c r="D17" s="303"/>
      <c r="E17" s="303"/>
      <c r="F17" s="303"/>
      <c r="G17" s="303"/>
      <c r="H17" s="303"/>
      <c r="I17" s="303"/>
      <c r="J17" s="303"/>
      <c r="K17" s="303"/>
      <c r="L17" s="303"/>
      <c r="M17" s="303"/>
      <c r="N17" s="303"/>
      <c r="O17" s="303"/>
      <c r="P17" s="303"/>
      <c r="Q17" s="303"/>
      <c r="R17" s="303"/>
      <c r="S17" s="303"/>
      <c r="T17" s="303"/>
    </row>
    <row r="18" spans="2:22" x14ac:dyDescent="0.25">
      <c r="B18" s="274"/>
      <c r="C18" s="274"/>
      <c r="D18" s="274"/>
      <c r="E18" s="274"/>
      <c r="F18" s="224"/>
      <c r="G18" s="46"/>
      <c r="H18" s="46"/>
    </row>
    <row r="19" spans="2:22" x14ac:dyDescent="0.25">
      <c r="C19" s="192">
        <f>+C8</f>
        <v>2007</v>
      </c>
      <c r="D19" s="192">
        <f t="shared" ref="D19:T19" si="0">+D8</f>
        <v>2008</v>
      </c>
      <c r="E19" s="192">
        <f t="shared" si="0"/>
        <v>2009</v>
      </c>
      <c r="F19" s="192">
        <f t="shared" si="0"/>
        <v>2010</v>
      </c>
      <c r="G19" s="192">
        <f t="shared" si="0"/>
        <v>2011</v>
      </c>
      <c r="H19" s="192">
        <f t="shared" si="0"/>
        <v>2012</v>
      </c>
      <c r="I19" s="192">
        <f t="shared" si="0"/>
        <v>2013</v>
      </c>
      <c r="J19" s="192">
        <f t="shared" si="0"/>
        <v>2014</v>
      </c>
      <c r="K19" s="192">
        <f t="shared" si="0"/>
        <v>2015</v>
      </c>
      <c r="L19" s="192">
        <f t="shared" si="0"/>
        <v>2016</v>
      </c>
      <c r="M19" s="192">
        <f t="shared" si="0"/>
        <v>2017</v>
      </c>
      <c r="N19" s="192">
        <f t="shared" si="0"/>
        <v>2018</v>
      </c>
      <c r="O19" s="192">
        <f t="shared" si="0"/>
        <v>2019</v>
      </c>
      <c r="P19" s="192">
        <f t="shared" si="0"/>
        <v>2020</v>
      </c>
      <c r="Q19" s="192">
        <f t="shared" si="0"/>
        <v>2021</v>
      </c>
      <c r="R19" s="192">
        <f t="shared" si="0"/>
        <v>2022</v>
      </c>
      <c r="S19" s="192">
        <f t="shared" si="0"/>
        <v>2023</v>
      </c>
      <c r="T19" s="192">
        <f t="shared" si="0"/>
        <v>2024</v>
      </c>
      <c r="V19" s="192"/>
    </row>
    <row r="20" spans="2:22" x14ac:dyDescent="0.25">
      <c r="B20" s="184" t="s">
        <v>144</v>
      </c>
      <c r="C20" s="233">
        <f>C13</f>
        <v>614</v>
      </c>
      <c r="D20" s="233">
        <f t="shared" ref="D20:T20" si="1">D13</f>
        <v>705</v>
      </c>
      <c r="E20" s="233">
        <f t="shared" si="1"/>
        <v>629</v>
      </c>
      <c r="F20" s="233">
        <f t="shared" si="1"/>
        <v>621</v>
      </c>
      <c r="G20" s="233">
        <f t="shared" si="1"/>
        <v>694</v>
      </c>
      <c r="H20" s="233">
        <f t="shared" si="1"/>
        <v>628</v>
      </c>
      <c r="I20" s="233">
        <f t="shared" si="1"/>
        <v>681</v>
      </c>
      <c r="J20" s="233">
        <f t="shared" si="1"/>
        <v>626</v>
      </c>
      <c r="K20" s="233">
        <f t="shared" si="1"/>
        <v>609</v>
      </c>
      <c r="L20" s="233">
        <f t="shared" si="1"/>
        <v>640</v>
      </c>
      <c r="M20" s="233">
        <f t="shared" si="1"/>
        <v>810</v>
      </c>
      <c r="N20" s="233">
        <f t="shared" si="1"/>
        <v>846</v>
      </c>
      <c r="O20" s="233">
        <f t="shared" si="1"/>
        <v>895</v>
      </c>
      <c r="P20" s="233">
        <f t="shared" si="1"/>
        <v>830</v>
      </c>
      <c r="Q20" s="233">
        <f t="shared" si="1"/>
        <v>770</v>
      </c>
      <c r="R20" s="233">
        <f t="shared" si="1"/>
        <v>830</v>
      </c>
      <c r="S20" s="233">
        <f t="shared" si="1"/>
        <v>964</v>
      </c>
      <c r="T20" s="233">
        <f t="shared" si="1"/>
        <v>994</v>
      </c>
    </row>
    <row r="21" spans="2:22" x14ac:dyDescent="0.25">
      <c r="B21" s="184" t="s">
        <v>145</v>
      </c>
      <c r="C21" s="233">
        <f>C14</f>
        <v>732</v>
      </c>
      <c r="D21" s="233">
        <f t="shared" ref="D21:T21" si="2">D14</f>
        <v>748</v>
      </c>
      <c r="E21" s="233">
        <f t="shared" si="2"/>
        <v>606</v>
      </c>
      <c r="F21" s="233">
        <f t="shared" si="2"/>
        <v>693</v>
      </c>
      <c r="G21" s="233">
        <f t="shared" si="2"/>
        <v>706</v>
      </c>
      <c r="H21" s="233">
        <f t="shared" si="2"/>
        <v>758</v>
      </c>
      <c r="I21" s="233">
        <f t="shared" si="2"/>
        <v>830</v>
      </c>
      <c r="J21" s="233">
        <f t="shared" si="2"/>
        <v>904</v>
      </c>
      <c r="K21" s="233">
        <f t="shared" si="2"/>
        <v>952</v>
      </c>
      <c r="L21" s="233">
        <f t="shared" si="2"/>
        <v>997</v>
      </c>
      <c r="M21" s="233">
        <f t="shared" si="2"/>
        <v>1058</v>
      </c>
      <c r="N21" s="233">
        <f t="shared" si="2"/>
        <v>1139</v>
      </c>
      <c r="O21" s="233">
        <f t="shared" si="2"/>
        <v>1135</v>
      </c>
      <c r="P21" s="233">
        <f t="shared" si="2"/>
        <v>1058</v>
      </c>
      <c r="Q21" s="233">
        <f t="shared" si="2"/>
        <v>1160</v>
      </c>
      <c r="R21" s="233">
        <f t="shared" si="2"/>
        <v>1151</v>
      </c>
      <c r="S21" s="233">
        <f t="shared" si="2"/>
        <v>1182</v>
      </c>
      <c r="T21" s="233">
        <f t="shared" si="2"/>
        <v>1177</v>
      </c>
    </row>
    <row r="22" spans="2:22" x14ac:dyDescent="0.25">
      <c r="B22" s="112" t="s">
        <v>118</v>
      </c>
      <c r="C22" s="286">
        <f>+C21/C20</f>
        <v>1.1921824104234529</v>
      </c>
      <c r="D22" s="286">
        <f t="shared" ref="D22:T22" si="3">+D21/D20</f>
        <v>1.0609929078014184</v>
      </c>
      <c r="E22" s="286">
        <f t="shared" si="3"/>
        <v>0.9634340222575517</v>
      </c>
      <c r="F22" s="286">
        <f t="shared" si="3"/>
        <v>1.1159420289855073</v>
      </c>
      <c r="G22" s="286">
        <f t="shared" si="3"/>
        <v>1.0172910662824208</v>
      </c>
      <c r="H22" s="286">
        <f t="shared" si="3"/>
        <v>1.2070063694267517</v>
      </c>
      <c r="I22" s="286">
        <f t="shared" si="3"/>
        <v>1.2187958883994126</v>
      </c>
      <c r="J22" s="286">
        <f t="shared" si="3"/>
        <v>1.4440894568690097</v>
      </c>
      <c r="K22" s="286">
        <f t="shared" si="3"/>
        <v>1.5632183908045978</v>
      </c>
      <c r="L22" s="286">
        <f t="shared" si="3"/>
        <v>1.5578125</v>
      </c>
      <c r="M22" s="286">
        <f t="shared" si="3"/>
        <v>1.3061728395061729</v>
      </c>
      <c r="N22" s="286">
        <f t="shared" si="3"/>
        <v>1.3463356973995271</v>
      </c>
      <c r="O22" s="286">
        <f t="shared" si="3"/>
        <v>1.2681564245810055</v>
      </c>
      <c r="P22" s="286">
        <f t="shared" si="3"/>
        <v>1.2746987951807229</v>
      </c>
      <c r="Q22" s="286">
        <f t="shared" si="3"/>
        <v>1.5064935064935066</v>
      </c>
      <c r="R22" s="286">
        <f t="shared" si="3"/>
        <v>1.3867469879518073</v>
      </c>
      <c r="S22" s="286">
        <f t="shared" si="3"/>
        <v>1.2261410788381744</v>
      </c>
      <c r="T22" s="286">
        <f t="shared" si="3"/>
        <v>1.1841046277665996</v>
      </c>
    </row>
    <row r="23" spans="2:22" x14ac:dyDescent="0.25">
      <c r="B23" s="267"/>
      <c r="D23" s="276"/>
      <c r="E23" s="276"/>
      <c r="F23" s="276"/>
      <c r="G23" s="276"/>
      <c r="H23" s="276"/>
      <c r="I23" s="276"/>
      <c r="J23" s="276"/>
      <c r="K23" s="276"/>
      <c r="L23" s="276"/>
      <c r="M23" s="276"/>
    </row>
    <row r="24" spans="2:22" x14ac:dyDescent="0.25">
      <c r="B24" s="267"/>
      <c r="C24" s="276"/>
      <c r="D24" s="222"/>
      <c r="E24" s="277"/>
      <c r="F24" s="278"/>
      <c r="G24" s="279"/>
      <c r="H24" s="280"/>
      <c r="I24" s="280"/>
      <c r="J24" s="280"/>
      <c r="K24" s="280"/>
      <c r="L24" s="280"/>
      <c r="M24" s="280"/>
    </row>
    <row r="25" spans="2:22" x14ac:dyDescent="0.25">
      <c r="C25" s="60"/>
      <c r="D25" s="281"/>
      <c r="E25" s="189"/>
    </row>
    <row r="26" spans="2:22" x14ac:dyDescent="0.25">
      <c r="C26" s="60"/>
      <c r="D26" s="281"/>
      <c r="E26" s="189"/>
    </row>
    <row r="27" spans="2:22" x14ac:dyDescent="0.25">
      <c r="C27" s="60"/>
      <c r="D27" s="281"/>
      <c r="E27" s="189"/>
    </row>
    <row r="28" spans="2:22" x14ac:dyDescent="0.25">
      <c r="C28" s="60"/>
      <c r="D28" s="281"/>
      <c r="E28" s="189"/>
    </row>
    <row r="29" spans="2:22" x14ac:dyDescent="0.25">
      <c r="C29" s="60"/>
      <c r="D29" s="281"/>
      <c r="E29" s="189"/>
    </row>
    <row r="30" spans="2:22" x14ac:dyDescent="0.25">
      <c r="C30" s="60"/>
      <c r="D30" s="281"/>
      <c r="E30" s="189"/>
    </row>
    <row r="31" spans="2:22" x14ac:dyDescent="0.25">
      <c r="C31" s="60"/>
      <c r="D31" s="281"/>
      <c r="E31" s="189"/>
    </row>
    <row r="32" spans="2:22" x14ac:dyDescent="0.25">
      <c r="C32" s="60"/>
      <c r="D32" s="281"/>
      <c r="E32" s="189"/>
    </row>
    <row r="33" spans="2:20" x14ac:dyDescent="0.25">
      <c r="C33" s="60"/>
      <c r="D33" s="281"/>
      <c r="E33" s="189"/>
    </row>
    <row r="34" spans="2:20" x14ac:dyDescent="0.25">
      <c r="C34" s="60"/>
      <c r="D34" s="281"/>
      <c r="E34" s="189"/>
    </row>
    <row r="35" spans="2:20" x14ac:dyDescent="0.25">
      <c r="C35" s="60"/>
      <c r="D35" s="281"/>
      <c r="E35" s="189"/>
    </row>
    <row r="36" spans="2:20" x14ac:dyDescent="0.25">
      <c r="C36" s="60"/>
      <c r="D36" s="281"/>
      <c r="E36" s="189"/>
    </row>
    <row r="37" spans="2:20" x14ac:dyDescent="0.25">
      <c r="C37" s="60"/>
      <c r="D37" s="281"/>
      <c r="E37" s="189"/>
    </row>
    <row r="38" spans="2:20" x14ac:dyDescent="0.25">
      <c r="C38" s="60"/>
      <c r="D38" s="281"/>
      <c r="E38" s="189"/>
    </row>
    <row r="39" spans="2:20" x14ac:dyDescent="0.25">
      <c r="C39" s="60"/>
      <c r="D39" s="281"/>
      <c r="E39" s="189"/>
    </row>
    <row r="40" spans="2:20" x14ac:dyDescent="0.25">
      <c r="C40" s="60"/>
      <c r="D40" s="281"/>
      <c r="E40" s="189"/>
    </row>
    <row r="41" spans="2:20" x14ac:dyDescent="0.25">
      <c r="C41" s="60"/>
      <c r="D41" s="281"/>
      <c r="E41" s="189"/>
    </row>
    <row r="42" spans="2:20" x14ac:dyDescent="0.25">
      <c r="C42" s="60"/>
      <c r="D42" s="281"/>
      <c r="E42" s="189"/>
    </row>
    <row r="43" spans="2:20" x14ac:dyDescent="0.25">
      <c r="B43" s="269"/>
      <c r="C43" s="269"/>
      <c r="D43" s="269"/>
      <c r="E43" s="269"/>
    </row>
    <row r="44" spans="2:20" x14ac:dyDescent="0.25">
      <c r="B44" s="269"/>
      <c r="C44" s="269"/>
      <c r="D44" s="269"/>
      <c r="E44" s="269"/>
    </row>
    <row r="45" spans="2:20" x14ac:dyDescent="0.25">
      <c r="B45" s="269"/>
      <c r="C45" s="269"/>
      <c r="D45" s="269"/>
      <c r="E45" s="269"/>
    </row>
    <row r="46" spans="2:20" x14ac:dyDescent="0.25">
      <c r="B46" s="269"/>
      <c r="C46" s="287"/>
      <c r="D46" s="287"/>
      <c r="E46" s="287"/>
      <c r="F46" s="287"/>
      <c r="G46" s="287"/>
      <c r="H46" s="287"/>
      <c r="I46" s="287"/>
      <c r="J46" s="287"/>
      <c r="K46" s="287"/>
      <c r="L46" s="287"/>
      <c r="M46" s="287"/>
      <c r="N46" s="287"/>
      <c r="O46" s="287"/>
      <c r="P46" s="287"/>
      <c r="Q46" s="287"/>
      <c r="R46" s="287"/>
      <c r="S46" s="287"/>
      <c r="T46" s="287"/>
    </row>
    <row r="47" spans="2:20" ht="15.75" customHeight="1" x14ac:dyDescent="0.3">
      <c r="B47" s="34" t="s">
        <v>268</v>
      </c>
    </row>
  </sheetData>
  <sheetProtection selectLockedCells="1" selectUnlockedCells="1"/>
  <mergeCells count="4">
    <mergeCell ref="B4:T4"/>
    <mergeCell ref="B5:T5"/>
    <mergeCell ref="B7:T7"/>
    <mergeCell ref="B17:T17"/>
  </mergeCells>
  <hyperlinks>
    <hyperlink ref="B2" location="Indice!A1" display="Índice"/>
    <hyperlink ref="S2" location="'3.1.3_PROD_A PRIMARIA'!A1" display="Anterior"/>
    <hyperlink ref="T2" location="'3.1.5_PROD_A SUPERIOR'!A1" display="Siguiente"/>
  </hyperlinks>
  <pageMargins left="0.25" right="0.25" top="0.75" bottom="0.75" header="0.3" footer="0.3"/>
  <pageSetup paperSize="9" scale="85" orientation="portrait" horizontalDpi="4294967293" verticalDpi="300"/>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48"/>
  <sheetViews>
    <sheetView showGridLines="0" showZeros="0" zoomScale="60" zoomScaleNormal="60" zoomScaleSheetLayoutView="100" workbookViewId="0">
      <pane ySplit="2" topLeftCell="A3" activePane="bottomLeft" state="frozen"/>
      <selection activeCell="B51" sqref="B51:T51"/>
      <selection pane="bottomLeft"/>
    </sheetView>
  </sheetViews>
  <sheetFormatPr baseColWidth="10" defaultRowHeight="13.5" x14ac:dyDescent="0.25"/>
  <cols>
    <col min="1" max="1" width="2.7109375" customWidth="1"/>
    <col min="2" max="2" width="50.7109375" customWidth="1"/>
    <col min="3" max="20" width="14.28515625" customWidth="1"/>
    <col min="21" max="21" width="2.7109375" customWidth="1"/>
    <col min="22" max="250" width="11.42578125" customWidth="1"/>
    <col min="251" max="251" width="2.7109375" customWidth="1"/>
    <col min="252" max="252" width="5.5703125" customWidth="1"/>
    <col min="253" max="253" width="14.5703125" customWidth="1"/>
    <col min="254" max="254" width="11.85546875" customWidth="1"/>
    <col min="255" max="257" width="15.7109375" customWidth="1"/>
  </cols>
  <sheetData>
    <row r="1" spans="2:27" ht="85.15" customHeight="1" x14ac:dyDescent="0.25"/>
    <row r="2" spans="2:27" ht="17.25" customHeight="1" x14ac:dyDescent="0.25">
      <c r="B2" s="14" t="s">
        <v>0</v>
      </c>
      <c r="C2" s="15"/>
      <c r="D2" s="15"/>
      <c r="E2" s="15"/>
      <c r="F2" s="15"/>
      <c r="G2" s="15"/>
      <c r="H2" s="15"/>
      <c r="I2" s="15"/>
      <c r="J2" s="15"/>
      <c r="K2" s="15"/>
      <c r="L2" s="15"/>
      <c r="M2" s="15"/>
      <c r="S2" s="16" t="s">
        <v>138</v>
      </c>
      <c r="T2" s="16" t="s">
        <v>137</v>
      </c>
    </row>
    <row r="3" spans="2:27" ht="18" customHeight="1" x14ac:dyDescent="0.25">
      <c r="B3" s="17"/>
      <c r="C3" s="18"/>
      <c r="D3" s="18"/>
      <c r="E3" s="18"/>
      <c r="F3" s="18"/>
      <c r="G3" s="18"/>
      <c r="H3" s="18"/>
      <c r="I3" s="18"/>
      <c r="J3" s="18"/>
      <c r="K3" s="18"/>
      <c r="L3" s="18"/>
      <c r="M3" s="18"/>
      <c r="S3" s="20"/>
      <c r="T3" s="20"/>
    </row>
    <row r="4" spans="2:27" ht="18" customHeight="1" x14ac:dyDescent="0.25">
      <c r="B4" s="306" t="s">
        <v>54</v>
      </c>
      <c r="C4" s="306"/>
      <c r="D4" s="306"/>
      <c r="E4" s="306"/>
      <c r="F4" s="306"/>
      <c r="G4" s="306"/>
      <c r="H4" s="306"/>
      <c r="I4" s="306"/>
      <c r="J4" s="306"/>
      <c r="K4" s="306"/>
      <c r="L4" s="306"/>
      <c r="M4" s="306"/>
      <c r="N4" s="306"/>
      <c r="O4" s="306"/>
      <c r="P4" s="306"/>
      <c r="Q4" s="306"/>
      <c r="R4" s="306"/>
      <c r="S4" s="306"/>
      <c r="T4" s="306"/>
    </row>
    <row r="5" spans="2:27" ht="34.9" customHeight="1" x14ac:dyDescent="0.25">
      <c r="B5" s="299" t="s">
        <v>247</v>
      </c>
      <c r="C5" s="299"/>
      <c r="D5" s="299"/>
      <c r="E5" s="299"/>
      <c r="F5" s="299"/>
      <c r="G5" s="299"/>
      <c r="H5" s="299"/>
      <c r="I5" s="299"/>
      <c r="J5" s="299"/>
      <c r="K5" s="299"/>
      <c r="L5" s="299"/>
      <c r="M5" s="299"/>
      <c r="N5" s="299"/>
      <c r="O5" s="299"/>
      <c r="P5" s="299"/>
      <c r="Q5" s="299"/>
      <c r="R5" s="299"/>
      <c r="S5" s="299"/>
      <c r="T5" s="299"/>
    </row>
    <row r="6" spans="2:27" ht="18" customHeight="1" x14ac:dyDescent="0.25">
      <c r="C6" s="21"/>
      <c r="D6" s="21"/>
      <c r="E6" s="21"/>
      <c r="F6" s="21"/>
      <c r="G6" s="21"/>
      <c r="H6" s="21"/>
      <c r="I6" s="21"/>
      <c r="J6" s="21"/>
      <c r="K6" s="21"/>
      <c r="L6" s="21"/>
      <c r="M6" s="21"/>
      <c r="N6" s="21"/>
      <c r="O6" s="21"/>
      <c r="P6" s="21"/>
      <c r="Q6" s="20"/>
      <c r="R6" s="20"/>
    </row>
    <row r="7" spans="2:27" ht="33" customHeight="1" x14ac:dyDescent="0.25">
      <c r="B7" s="300" t="s">
        <v>58</v>
      </c>
      <c r="C7" s="300"/>
      <c r="D7" s="300"/>
      <c r="E7" s="300"/>
      <c r="F7" s="300"/>
      <c r="G7" s="300"/>
      <c r="H7" s="300"/>
      <c r="I7" s="300"/>
      <c r="J7" s="300"/>
      <c r="K7" s="300"/>
      <c r="L7" s="300"/>
      <c r="M7" s="300"/>
      <c r="N7" s="300"/>
      <c r="O7" s="300"/>
      <c r="P7" s="300"/>
      <c r="Q7" s="300"/>
      <c r="R7" s="300"/>
      <c r="S7" s="300"/>
      <c r="T7" s="300"/>
    </row>
    <row r="8" spans="2:27" ht="33" customHeight="1" x14ac:dyDescent="0.25">
      <c r="B8" s="22" t="s">
        <v>1</v>
      </c>
      <c r="C8" s="23">
        <v>2007</v>
      </c>
      <c r="D8" s="24">
        <v>2008</v>
      </c>
      <c r="E8" s="24">
        <v>2009</v>
      </c>
      <c r="F8" s="24">
        <v>2010</v>
      </c>
      <c r="G8" s="24">
        <v>2011</v>
      </c>
      <c r="H8" s="24">
        <v>2012</v>
      </c>
      <c r="I8" s="24">
        <v>2013</v>
      </c>
      <c r="J8" s="24">
        <v>2014</v>
      </c>
      <c r="K8" s="24">
        <v>2015</v>
      </c>
      <c r="L8" s="24">
        <v>2016</v>
      </c>
      <c r="M8" s="24">
        <v>2017</v>
      </c>
      <c r="N8" s="24">
        <v>2018</v>
      </c>
      <c r="O8" s="24">
        <v>2019</v>
      </c>
      <c r="P8" s="24">
        <v>2020</v>
      </c>
      <c r="Q8" s="24">
        <v>2021</v>
      </c>
      <c r="R8" s="24">
        <v>2022</v>
      </c>
      <c r="S8" s="24">
        <v>2023</v>
      </c>
      <c r="T8" s="24">
        <v>2024</v>
      </c>
    </row>
    <row r="9" spans="2:27" ht="33" customHeight="1" x14ac:dyDescent="0.25">
      <c r="B9" s="213" t="s">
        <v>369</v>
      </c>
      <c r="C9" s="109">
        <v>477808</v>
      </c>
      <c r="D9" s="109">
        <v>644636</v>
      </c>
      <c r="E9" s="109">
        <v>701522</v>
      </c>
      <c r="F9" s="109">
        <v>788324</v>
      </c>
      <c r="G9" s="109">
        <v>817869</v>
      </c>
      <c r="H9" s="109">
        <v>873309</v>
      </c>
      <c r="I9" s="109">
        <v>933237</v>
      </c>
      <c r="J9" s="109">
        <v>1020208</v>
      </c>
      <c r="K9" s="109">
        <v>1096011</v>
      </c>
      <c r="L9" s="109">
        <v>1102044</v>
      </c>
      <c r="M9" s="109">
        <v>1143960</v>
      </c>
      <c r="N9" s="109">
        <v>1189743</v>
      </c>
      <c r="O9" s="109">
        <v>1222059</v>
      </c>
      <c r="P9" s="109">
        <v>1102090</v>
      </c>
      <c r="Q9" s="109">
        <v>1103319</v>
      </c>
      <c r="R9" s="109">
        <v>1136575</v>
      </c>
      <c r="S9" s="109">
        <v>1205771</v>
      </c>
      <c r="T9" s="109">
        <v>1226033</v>
      </c>
    </row>
    <row r="10" spans="2:27" ht="33" customHeight="1" x14ac:dyDescent="0.25">
      <c r="B10" s="108" t="s">
        <v>370</v>
      </c>
      <c r="C10" s="109">
        <v>400718</v>
      </c>
      <c r="D10" s="109">
        <v>455223</v>
      </c>
      <c r="E10" s="109">
        <v>473048</v>
      </c>
      <c r="F10" s="109">
        <v>547525</v>
      </c>
      <c r="G10" s="109">
        <v>597476</v>
      </c>
      <c r="H10" s="109">
        <v>628525</v>
      </c>
      <c r="I10" s="109">
        <v>672791</v>
      </c>
      <c r="J10" s="109">
        <v>758959</v>
      </c>
      <c r="K10" s="109">
        <v>791003</v>
      </c>
      <c r="L10" s="109">
        <v>844288</v>
      </c>
      <c r="M10" s="109">
        <v>933688</v>
      </c>
      <c r="N10" s="109">
        <v>970051</v>
      </c>
      <c r="O10" s="109">
        <v>1061993</v>
      </c>
      <c r="P10" s="109">
        <v>1003499</v>
      </c>
      <c r="Q10" s="109">
        <v>1161100</v>
      </c>
      <c r="R10" s="109">
        <v>1182178</v>
      </c>
      <c r="S10" s="109">
        <v>1231328</v>
      </c>
      <c r="T10" s="109">
        <v>1265139</v>
      </c>
    </row>
    <row r="11" spans="2:27" ht="33" customHeight="1" x14ac:dyDescent="0.25">
      <c r="B11" s="108" t="s">
        <v>371</v>
      </c>
      <c r="C11" s="109">
        <v>311595</v>
      </c>
      <c r="D11" s="109">
        <v>316646</v>
      </c>
      <c r="E11" s="109">
        <v>321968</v>
      </c>
      <c r="F11" s="109">
        <v>327595</v>
      </c>
      <c r="G11" s="109">
        <v>333563</v>
      </c>
      <c r="H11" s="109">
        <v>339919</v>
      </c>
      <c r="I11" s="109">
        <v>346710</v>
      </c>
      <c r="J11" s="109">
        <v>353992</v>
      </c>
      <c r="K11" s="109">
        <v>361832</v>
      </c>
      <c r="L11" s="109">
        <v>369695</v>
      </c>
      <c r="M11" s="109">
        <v>389806</v>
      </c>
      <c r="N11" s="109">
        <v>425404</v>
      </c>
      <c r="O11" s="109">
        <v>508397</v>
      </c>
      <c r="P11" s="109">
        <v>483445</v>
      </c>
      <c r="Q11" s="109">
        <v>539312</v>
      </c>
      <c r="R11" s="109">
        <v>557459</v>
      </c>
      <c r="S11" s="109">
        <v>583993</v>
      </c>
      <c r="T11" s="109">
        <v>551777</v>
      </c>
      <c r="U11" s="271"/>
      <c r="V11" s="271"/>
      <c r="W11" s="271"/>
      <c r="X11" s="271"/>
      <c r="Y11" s="271"/>
      <c r="Z11" s="271"/>
      <c r="AA11" s="271"/>
    </row>
    <row r="12" spans="2:27" ht="33" customHeight="1" x14ac:dyDescent="0.25">
      <c r="B12" s="108" t="s">
        <v>372</v>
      </c>
      <c r="C12" s="109">
        <v>197387</v>
      </c>
      <c r="D12" s="109">
        <v>204695</v>
      </c>
      <c r="E12" s="109">
        <v>212434</v>
      </c>
      <c r="F12" s="109">
        <v>220649</v>
      </c>
      <c r="G12" s="109">
        <v>229392</v>
      </c>
      <c r="H12" s="109">
        <v>238720</v>
      </c>
      <c r="I12" s="109">
        <v>248701</v>
      </c>
      <c r="J12" s="109">
        <v>259409</v>
      </c>
      <c r="K12" s="109">
        <v>270929</v>
      </c>
      <c r="L12" s="109">
        <v>272057</v>
      </c>
      <c r="M12" s="109">
        <v>292470</v>
      </c>
      <c r="N12" s="109">
        <v>307167</v>
      </c>
      <c r="O12" s="109">
        <v>405392</v>
      </c>
      <c r="P12" s="109">
        <v>314154</v>
      </c>
      <c r="Q12" s="109">
        <v>332610</v>
      </c>
      <c r="R12" s="109">
        <v>364170</v>
      </c>
      <c r="S12" s="109">
        <v>383399</v>
      </c>
      <c r="T12" s="109">
        <v>390319</v>
      </c>
      <c r="U12" s="271"/>
      <c r="V12" s="271"/>
      <c r="W12" s="271"/>
      <c r="X12" s="271"/>
      <c r="Y12" s="271"/>
      <c r="Z12" s="271"/>
      <c r="AA12" s="271"/>
    </row>
    <row r="13" spans="2:27" ht="33" customHeight="1" x14ac:dyDescent="0.25">
      <c r="B13" s="283" t="s">
        <v>373</v>
      </c>
      <c r="C13" s="78">
        <v>1533</v>
      </c>
      <c r="D13" s="78">
        <v>2036</v>
      </c>
      <c r="E13" s="78">
        <v>2179</v>
      </c>
      <c r="F13" s="78">
        <v>2406</v>
      </c>
      <c r="G13" s="78">
        <v>2452</v>
      </c>
      <c r="H13" s="78">
        <v>2569</v>
      </c>
      <c r="I13" s="78">
        <v>2692</v>
      </c>
      <c r="J13" s="78">
        <v>2882</v>
      </c>
      <c r="K13" s="78">
        <v>3029</v>
      </c>
      <c r="L13" s="78">
        <v>2981</v>
      </c>
      <c r="M13" s="78">
        <v>2935</v>
      </c>
      <c r="N13" s="78">
        <v>2797</v>
      </c>
      <c r="O13" s="78">
        <v>2404</v>
      </c>
      <c r="P13" s="78">
        <v>2280</v>
      </c>
      <c r="Q13" s="78">
        <v>2046</v>
      </c>
      <c r="R13" s="78">
        <v>2039</v>
      </c>
      <c r="S13" s="78">
        <v>2065</v>
      </c>
      <c r="T13" s="78">
        <v>2222</v>
      </c>
      <c r="U13" s="271"/>
      <c r="V13" s="271"/>
      <c r="W13" s="271"/>
      <c r="X13" s="271"/>
      <c r="Y13" s="271"/>
      <c r="Z13" s="271"/>
      <c r="AA13" s="271"/>
    </row>
    <row r="14" spans="2:27" ht="33" customHeight="1" x14ac:dyDescent="0.25">
      <c r="B14" s="283" t="s">
        <v>374</v>
      </c>
      <c r="C14" s="78">
        <v>2030</v>
      </c>
      <c r="D14" s="78">
        <v>2224</v>
      </c>
      <c r="E14" s="78">
        <v>2227</v>
      </c>
      <c r="F14" s="78">
        <v>2481</v>
      </c>
      <c r="G14" s="78">
        <v>2605</v>
      </c>
      <c r="H14" s="78">
        <v>2633</v>
      </c>
      <c r="I14" s="78">
        <v>2705</v>
      </c>
      <c r="J14" s="78">
        <v>2926</v>
      </c>
      <c r="K14" s="78">
        <v>2920</v>
      </c>
      <c r="L14" s="78">
        <v>3103</v>
      </c>
      <c r="M14" s="78">
        <v>3192</v>
      </c>
      <c r="N14" s="78">
        <v>3158</v>
      </c>
      <c r="O14" s="78">
        <v>2620</v>
      </c>
      <c r="P14" s="78">
        <v>3194</v>
      </c>
      <c r="Q14" s="78">
        <v>3491</v>
      </c>
      <c r="R14" s="78">
        <v>3246</v>
      </c>
      <c r="S14" s="78">
        <v>3212</v>
      </c>
      <c r="T14" s="78">
        <v>3241</v>
      </c>
      <c r="U14" s="271"/>
      <c r="V14" s="271"/>
      <c r="W14" s="271"/>
      <c r="X14" s="271"/>
      <c r="Y14" s="271"/>
      <c r="Z14" s="271"/>
      <c r="AA14" s="271"/>
    </row>
    <row r="15" spans="2:27" ht="14.25" customHeight="1" x14ac:dyDescent="0.3">
      <c r="B15" s="34"/>
      <c r="D15" s="36"/>
      <c r="E15" s="36"/>
      <c r="F15" s="36"/>
      <c r="G15" s="36"/>
      <c r="H15" s="36"/>
      <c r="I15" s="36"/>
    </row>
    <row r="16" spans="2:27" ht="16.5" customHeight="1" x14ac:dyDescent="0.3">
      <c r="C16" s="37"/>
      <c r="D16" s="37"/>
      <c r="E16" s="37"/>
      <c r="F16" s="37"/>
      <c r="G16" s="37"/>
      <c r="H16" s="37"/>
      <c r="I16" s="37"/>
    </row>
    <row r="17" spans="2:20" ht="33" customHeight="1" x14ac:dyDescent="0.25">
      <c r="B17" s="303" t="s">
        <v>248</v>
      </c>
      <c r="C17" s="303"/>
      <c r="D17" s="303"/>
      <c r="E17" s="303"/>
      <c r="F17" s="303"/>
      <c r="G17" s="303"/>
      <c r="H17" s="303"/>
      <c r="I17" s="303"/>
      <c r="J17" s="303"/>
      <c r="K17" s="303"/>
      <c r="L17" s="303"/>
      <c r="M17" s="303"/>
      <c r="N17" s="303"/>
      <c r="O17" s="303"/>
      <c r="P17" s="303"/>
      <c r="Q17" s="303"/>
      <c r="R17" s="303"/>
      <c r="S17" s="303"/>
      <c r="T17" s="303"/>
    </row>
    <row r="18" spans="2:20" x14ac:dyDescent="0.25">
      <c r="B18" s="274"/>
      <c r="C18" s="274"/>
      <c r="D18" s="274"/>
      <c r="E18" s="274"/>
      <c r="F18" s="274"/>
      <c r="G18" s="274"/>
      <c r="H18" s="274"/>
      <c r="I18" s="274"/>
      <c r="J18" s="274"/>
      <c r="K18" s="274"/>
      <c r="L18" s="274"/>
      <c r="M18" s="274"/>
      <c r="N18" s="274"/>
      <c r="O18" s="274"/>
      <c r="P18" s="274"/>
      <c r="Q18" s="274"/>
      <c r="R18" s="274"/>
      <c r="S18" s="274"/>
      <c r="T18" s="274"/>
    </row>
    <row r="19" spans="2:20" x14ac:dyDescent="0.25">
      <c r="C19" s="47">
        <f>+C8</f>
        <v>2007</v>
      </c>
      <c r="D19" s="47">
        <f t="shared" ref="D19:T19" si="0">+D8</f>
        <v>2008</v>
      </c>
      <c r="E19" s="47">
        <f t="shared" si="0"/>
        <v>2009</v>
      </c>
      <c r="F19" s="47">
        <f t="shared" si="0"/>
        <v>2010</v>
      </c>
      <c r="G19" s="47">
        <f t="shared" si="0"/>
        <v>2011</v>
      </c>
      <c r="H19" s="47">
        <f t="shared" si="0"/>
        <v>2012</v>
      </c>
      <c r="I19" s="47">
        <f t="shared" si="0"/>
        <v>2013</v>
      </c>
      <c r="J19" s="47">
        <f t="shared" si="0"/>
        <v>2014</v>
      </c>
      <c r="K19" s="47">
        <f t="shared" si="0"/>
        <v>2015</v>
      </c>
      <c r="L19" s="47">
        <f t="shared" si="0"/>
        <v>2016</v>
      </c>
      <c r="M19" s="47">
        <f t="shared" si="0"/>
        <v>2017</v>
      </c>
      <c r="N19" s="47">
        <f t="shared" si="0"/>
        <v>2018</v>
      </c>
      <c r="O19" s="47">
        <f t="shared" si="0"/>
        <v>2019</v>
      </c>
      <c r="P19" s="47">
        <f t="shared" si="0"/>
        <v>2020</v>
      </c>
      <c r="Q19" s="47">
        <f t="shared" si="0"/>
        <v>2021</v>
      </c>
      <c r="R19" s="47">
        <f t="shared" si="0"/>
        <v>2022</v>
      </c>
      <c r="S19" s="47">
        <f t="shared" si="0"/>
        <v>2023</v>
      </c>
      <c r="T19" s="47">
        <f t="shared" si="0"/>
        <v>2024</v>
      </c>
    </row>
    <row r="20" spans="2:20" x14ac:dyDescent="0.25">
      <c r="B20" s="184" t="s">
        <v>144</v>
      </c>
      <c r="C20" s="261">
        <f>C13</f>
        <v>1533</v>
      </c>
      <c r="D20" s="261">
        <f t="shared" ref="D20:T20" si="1">D13</f>
        <v>2036</v>
      </c>
      <c r="E20" s="261">
        <f t="shared" si="1"/>
        <v>2179</v>
      </c>
      <c r="F20" s="261">
        <f t="shared" si="1"/>
        <v>2406</v>
      </c>
      <c r="G20" s="261">
        <f t="shared" si="1"/>
        <v>2452</v>
      </c>
      <c r="H20" s="261">
        <f t="shared" si="1"/>
        <v>2569</v>
      </c>
      <c r="I20" s="261">
        <f t="shared" si="1"/>
        <v>2692</v>
      </c>
      <c r="J20" s="261">
        <f t="shared" si="1"/>
        <v>2882</v>
      </c>
      <c r="K20" s="261">
        <f t="shared" si="1"/>
        <v>3029</v>
      </c>
      <c r="L20" s="261">
        <f t="shared" si="1"/>
        <v>2981</v>
      </c>
      <c r="M20" s="261">
        <f t="shared" si="1"/>
        <v>2935</v>
      </c>
      <c r="N20" s="261">
        <f t="shared" si="1"/>
        <v>2797</v>
      </c>
      <c r="O20" s="261">
        <f t="shared" si="1"/>
        <v>2404</v>
      </c>
      <c r="P20" s="261">
        <f t="shared" si="1"/>
        <v>2280</v>
      </c>
      <c r="Q20" s="261">
        <f t="shared" si="1"/>
        <v>2046</v>
      </c>
      <c r="R20" s="261">
        <f t="shared" si="1"/>
        <v>2039</v>
      </c>
      <c r="S20" s="261">
        <f t="shared" si="1"/>
        <v>2065</v>
      </c>
      <c r="T20" s="261">
        <f t="shared" si="1"/>
        <v>2222</v>
      </c>
    </row>
    <row r="21" spans="2:20" x14ac:dyDescent="0.25">
      <c r="B21" s="184" t="s">
        <v>145</v>
      </c>
      <c r="C21" s="261">
        <f>C14</f>
        <v>2030</v>
      </c>
      <c r="D21" s="261">
        <f t="shared" ref="D21:T21" si="2">D14</f>
        <v>2224</v>
      </c>
      <c r="E21" s="261">
        <f t="shared" si="2"/>
        <v>2227</v>
      </c>
      <c r="F21" s="261">
        <f t="shared" si="2"/>
        <v>2481</v>
      </c>
      <c r="G21" s="261">
        <f t="shared" si="2"/>
        <v>2605</v>
      </c>
      <c r="H21" s="261">
        <f t="shared" si="2"/>
        <v>2633</v>
      </c>
      <c r="I21" s="261">
        <f t="shared" si="2"/>
        <v>2705</v>
      </c>
      <c r="J21" s="261">
        <f t="shared" si="2"/>
        <v>2926</v>
      </c>
      <c r="K21" s="261">
        <f t="shared" si="2"/>
        <v>2920</v>
      </c>
      <c r="L21" s="261">
        <f t="shared" si="2"/>
        <v>3103</v>
      </c>
      <c r="M21" s="261">
        <f t="shared" si="2"/>
        <v>3192</v>
      </c>
      <c r="N21" s="261">
        <f t="shared" si="2"/>
        <v>3158</v>
      </c>
      <c r="O21" s="261">
        <f t="shared" si="2"/>
        <v>2620</v>
      </c>
      <c r="P21" s="261">
        <f t="shared" si="2"/>
        <v>3194</v>
      </c>
      <c r="Q21" s="261">
        <f t="shared" si="2"/>
        <v>3491</v>
      </c>
      <c r="R21" s="261">
        <f t="shared" si="2"/>
        <v>3246</v>
      </c>
      <c r="S21" s="261">
        <f t="shared" si="2"/>
        <v>3212</v>
      </c>
      <c r="T21" s="261">
        <f t="shared" si="2"/>
        <v>3241</v>
      </c>
    </row>
    <row r="22" spans="2:20" x14ac:dyDescent="0.25">
      <c r="B22" s="267" t="s">
        <v>118</v>
      </c>
      <c r="C22" s="275">
        <f>+C21/C20</f>
        <v>1.3242009132420092</v>
      </c>
      <c r="D22" s="275">
        <f t="shared" ref="D22:T22" si="3">+D21/D20</f>
        <v>1.0923379174852652</v>
      </c>
      <c r="E22" s="275">
        <f t="shared" si="3"/>
        <v>1.0220284534189996</v>
      </c>
      <c r="F22" s="275">
        <f t="shared" si="3"/>
        <v>1.0311720698254363</v>
      </c>
      <c r="G22" s="275">
        <f t="shared" si="3"/>
        <v>1.0623980424143555</v>
      </c>
      <c r="H22" s="275">
        <f t="shared" si="3"/>
        <v>1.0249124172829895</v>
      </c>
      <c r="I22" s="275">
        <f t="shared" si="3"/>
        <v>1.0048291233283804</v>
      </c>
      <c r="J22" s="275">
        <f t="shared" si="3"/>
        <v>1.0152671755725191</v>
      </c>
      <c r="K22" s="275">
        <f t="shared" si="3"/>
        <v>0.96401452624628592</v>
      </c>
      <c r="L22" s="275">
        <f t="shared" si="3"/>
        <v>1.0409258638040926</v>
      </c>
      <c r="M22" s="275">
        <f t="shared" si="3"/>
        <v>1.0875638841567292</v>
      </c>
      <c r="N22" s="275">
        <f t="shared" si="3"/>
        <v>1.1290668573471576</v>
      </c>
      <c r="O22" s="275">
        <f t="shared" si="3"/>
        <v>1.0898502495840265</v>
      </c>
      <c r="P22" s="275">
        <f t="shared" si="3"/>
        <v>1.4008771929824562</v>
      </c>
      <c r="Q22" s="275">
        <f t="shared" si="3"/>
        <v>1.706256109481916</v>
      </c>
      <c r="R22" s="275">
        <f t="shared" si="3"/>
        <v>1.5919568415890142</v>
      </c>
      <c r="S22" s="275">
        <f t="shared" si="3"/>
        <v>1.5554479418886198</v>
      </c>
      <c r="T22" s="275">
        <f t="shared" si="3"/>
        <v>1.4585958595859585</v>
      </c>
    </row>
    <row r="23" spans="2:20" x14ac:dyDescent="0.25">
      <c r="B23" s="267"/>
      <c r="D23" s="261"/>
      <c r="E23" s="261"/>
      <c r="F23" s="261"/>
      <c r="G23" s="261"/>
      <c r="H23" s="261"/>
      <c r="I23" s="261"/>
      <c r="J23" s="261"/>
      <c r="K23" s="261"/>
      <c r="L23" s="261"/>
      <c r="M23" s="261"/>
      <c r="N23" s="185"/>
      <c r="O23" s="185"/>
      <c r="P23" s="185"/>
      <c r="Q23" s="185"/>
      <c r="R23" s="185"/>
    </row>
    <row r="24" spans="2:20" x14ac:dyDescent="0.25">
      <c r="B24" s="267"/>
      <c r="C24" s="276"/>
      <c r="D24" s="222"/>
      <c r="E24" s="277"/>
      <c r="F24" s="278"/>
      <c r="G24" s="279"/>
      <c r="H24" s="280"/>
      <c r="I24" s="280"/>
      <c r="J24" s="280"/>
      <c r="K24" s="280"/>
      <c r="L24" s="280"/>
      <c r="M24" s="280"/>
    </row>
    <row r="25" spans="2:20" x14ac:dyDescent="0.25">
      <c r="C25" s="60"/>
      <c r="D25" s="281"/>
      <c r="E25" s="189"/>
    </row>
    <row r="26" spans="2:20" x14ac:dyDescent="0.25">
      <c r="C26" s="60"/>
      <c r="D26" s="281"/>
      <c r="E26" s="189"/>
    </row>
    <row r="27" spans="2:20" x14ac:dyDescent="0.25">
      <c r="C27" s="60"/>
      <c r="D27" s="281"/>
      <c r="E27" s="189"/>
    </row>
    <row r="28" spans="2:20" x14ac:dyDescent="0.25">
      <c r="C28" s="60"/>
      <c r="D28" s="281"/>
      <c r="E28" s="189"/>
    </row>
    <row r="29" spans="2:20" x14ac:dyDescent="0.25">
      <c r="C29" s="60"/>
      <c r="D29" s="281"/>
      <c r="E29" s="189"/>
    </row>
    <row r="30" spans="2:20" x14ac:dyDescent="0.25">
      <c r="B30" s="269"/>
      <c r="C30" s="269"/>
      <c r="D30" s="269"/>
      <c r="E30" s="269"/>
    </row>
    <row r="31" spans="2:20" x14ac:dyDescent="0.25">
      <c r="B31" s="269"/>
      <c r="C31" s="269"/>
      <c r="D31" s="269"/>
      <c r="E31" s="269"/>
    </row>
    <row r="32" spans="2:20" x14ac:dyDescent="0.25">
      <c r="B32" s="269"/>
      <c r="C32" s="269"/>
      <c r="D32" s="269"/>
      <c r="E32" s="269"/>
    </row>
    <row r="33" spans="2:13" x14ac:dyDescent="0.25">
      <c r="B33" s="269"/>
      <c r="C33" s="269"/>
      <c r="D33" s="269"/>
      <c r="E33" s="269"/>
    </row>
    <row r="34" spans="2:13" x14ac:dyDescent="0.25">
      <c r="B34" s="269"/>
      <c r="C34" s="269"/>
      <c r="D34" s="269"/>
      <c r="E34" s="269"/>
    </row>
    <row r="35" spans="2:13" x14ac:dyDescent="0.25">
      <c r="B35" s="269"/>
      <c r="C35" s="269"/>
      <c r="D35" s="269"/>
      <c r="E35" s="269"/>
    </row>
    <row r="36" spans="2:13" x14ac:dyDescent="0.25">
      <c r="B36" s="269"/>
      <c r="C36" s="269"/>
      <c r="D36" s="269"/>
      <c r="E36" s="269"/>
    </row>
    <row r="37" spans="2:13" x14ac:dyDescent="0.25">
      <c r="B37" s="269"/>
      <c r="C37" s="269"/>
      <c r="D37" s="269"/>
      <c r="E37" s="269"/>
    </row>
    <row r="38" spans="2:13" x14ac:dyDescent="0.25">
      <c r="B38" s="269"/>
      <c r="C38" s="269"/>
      <c r="D38" s="269"/>
      <c r="E38" s="269"/>
    </row>
    <row r="39" spans="2:13" x14ac:dyDescent="0.25">
      <c r="B39" s="269"/>
      <c r="C39" s="269"/>
      <c r="D39" s="269"/>
      <c r="E39" s="269"/>
    </row>
    <row r="40" spans="2:13" x14ac:dyDescent="0.25">
      <c r="B40" s="310"/>
      <c r="C40" s="310"/>
      <c r="D40" s="310"/>
      <c r="E40" s="310"/>
      <c r="F40" s="310"/>
      <c r="G40" s="310"/>
      <c r="H40" s="310"/>
      <c r="I40" s="310"/>
      <c r="J40" s="310"/>
      <c r="K40" s="310"/>
      <c r="L40" s="310"/>
      <c r="M40" s="310"/>
    </row>
    <row r="41" spans="2:13" x14ac:dyDescent="0.25">
      <c r="B41" s="38"/>
      <c r="C41" s="38"/>
      <c r="D41" s="38"/>
      <c r="E41" s="38"/>
      <c r="F41" s="38"/>
      <c r="G41" s="38"/>
      <c r="H41" s="38"/>
      <c r="I41" s="38"/>
      <c r="J41" s="38"/>
      <c r="K41" s="38"/>
      <c r="L41" s="38"/>
      <c r="M41" s="38"/>
    </row>
    <row r="42" spans="2:13" x14ac:dyDescent="0.25">
      <c r="B42" s="38"/>
      <c r="C42" s="38"/>
      <c r="D42" s="38"/>
      <c r="E42" s="38"/>
      <c r="F42" s="38"/>
      <c r="G42" s="38"/>
      <c r="H42" s="38"/>
      <c r="I42" s="38"/>
      <c r="J42" s="38"/>
      <c r="K42" s="38"/>
      <c r="L42" s="38"/>
      <c r="M42" s="38"/>
    </row>
    <row r="43" spans="2:13" x14ac:dyDescent="0.25">
      <c r="B43" s="38"/>
      <c r="C43" s="38"/>
      <c r="D43" s="38"/>
      <c r="E43" s="38"/>
      <c r="F43" s="38"/>
      <c r="G43" s="38"/>
      <c r="H43" s="38"/>
      <c r="I43" s="38"/>
      <c r="J43" s="38"/>
      <c r="K43" s="38"/>
      <c r="L43" s="38"/>
      <c r="M43" s="38"/>
    </row>
    <row r="44" spans="2:13" x14ac:dyDescent="0.25">
      <c r="B44" s="38"/>
      <c r="C44" s="38"/>
      <c r="D44" s="38"/>
      <c r="E44" s="38"/>
      <c r="F44" s="38"/>
      <c r="G44" s="38"/>
      <c r="H44" s="38"/>
      <c r="I44" s="38"/>
      <c r="J44" s="38"/>
      <c r="K44" s="38"/>
      <c r="L44" s="38"/>
      <c r="M44" s="38"/>
    </row>
    <row r="45" spans="2:13" x14ac:dyDescent="0.25">
      <c r="B45" s="38"/>
      <c r="C45" s="38"/>
      <c r="D45" s="38"/>
      <c r="E45" s="38"/>
      <c r="F45" s="38"/>
      <c r="G45" s="38"/>
      <c r="H45" s="38"/>
      <c r="I45" s="38"/>
      <c r="J45" s="38"/>
      <c r="K45" s="38"/>
      <c r="L45" s="38"/>
      <c r="M45" s="38"/>
    </row>
    <row r="46" spans="2:13" x14ac:dyDescent="0.25">
      <c r="B46" s="38"/>
      <c r="C46" s="38"/>
      <c r="D46" s="38"/>
      <c r="E46" s="38"/>
      <c r="F46" s="38"/>
      <c r="G46" s="38"/>
      <c r="H46" s="38"/>
      <c r="I46" s="38"/>
      <c r="J46" s="38"/>
      <c r="K46" s="38"/>
      <c r="L46" s="38"/>
      <c r="M46" s="38"/>
    </row>
    <row r="47" spans="2:13" ht="15.75" customHeight="1" x14ac:dyDescent="0.3">
      <c r="B47" s="34" t="s">
        <v>375</v>
      </c>
    </row>
    <row r="48" spans="2:13" ht="15.75" customHeight="1" x14ac:dyDescent="0.3">
      <c r="B48" s="288" t="s">
        <v>270</v>
      </c>
    </row>
  </sheetData>
  <sheetProtection selectLockedCells="1" selectUnlockedCells="1"/>
  <mergeCells count="5">
    <mergeCell ref="B4:T4"/>
    <mergeCell ref="B40:M40"/>
    <mergeCell ref="B5:T5"/>
    <mergeCell ref="B7:T7"/>
    <mergeCell ref="B17:T17"/>
  </mergeCells>
  <hyperlinks>
    <hyperlink ref="B2" location="Indice!A1" display="Índice"/>
    <hyperlink ref="S2" location="'3.1.4_PROD_A SECUNDARIA'!A1" display="Anterior"/>
    <hyperlink ref="T2" location="'4.1_NIVELES EDUCATIVOS'!_Toc27581055" display="Siguiente"/>
  </hyperlinks>
  <pageMargins left="0.25" right="0.25" top="0.75" bottom="0.75" header="0.3" footer="0.3"/>
  <pageSetup paperSize="9" scale="85" orientation="portrait" horizontalDpi="4294967293" verticalDpi="30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zoomScale="60" zoomScaleNormal="60" workbookViewId="0">
      <pane ySplit="2" topLeftCell="A3" activePane="bottomLeft" state="frozen"/>
      <selection activeCell="B51" sqref="B51:T51"/>
      <selection pane="bottomLeft"/>
    </sheetView>
  </sheetViews>
  <sheetFormatPr baseColWidth="10" defaultRowHeight="13.5" x14ac:dyDescent="0.25"/>
  <cols>
    <col min="1" max="1" width="11.7109375" customWidth="1"/>
    <col min="2" max="2" width="53" customWidth="1"/>
    <col min="3" max="3" width="59.5703125" customWidth="1"/>
    <col min="4" max="4" width="45.140625" customWidth="1"/>
    <col min="5" max="5" width="11.7109375" customWidth="1"/>
    <col min="6" max="10" width="0" hidden="1" customWidth="1"/>
  </cols>
  <sheetData>
    <row r="1" spans="1:5" ht="90" customHeight="1" x14ac:dyDescent="0.25"/>
    <row r="2" spans="1:5" ht="27.6" customHeight="1" x14ac:dyDescent="0.25">
      <c r="A2" s="289" t="s">
        <v>0</v>
      </c>
      <c r="D2" s="16" t="s">
        <v>138</v>
      </c>
      <c r="E2" s="290" t="s">
        <v>137</v>
      </c>
    </row>
    <row r="3" spans="1:5" ht="18" customHeight="1" x14ac:dyDescent="0.25">
      <c r="B3" s="307" t="s">
        <v>55</v>
      </c>
      <c r="C3" s="307"/>
      <c r="D3" s="307"/>
    </row>
    <row r="4" spans="1:5" ht="18" customHeight="1" x14ac:dyDescent="0.25">
      <c r="B4" s="307" t="s">
        <v>148</v>
      </c>
      <c r="C4" s="307"/>
      <c r="D4" s="307"/>
    </row>
    <row r="5" spans="1:5" ht="16.5" customHeight="1" x14ac:dyDescent="0.25"/>
    <row r="6" spans="1:5" ht="28.15" customHeight="1" x14ac:dyDescent="0.25">
      <c r="B6" s="12" t="s">
        <v>99</v>
      </c>
      <c r="C6" s="12" t="s">
        <v>149</v>
      </c>
      <c r="D6" s="12" t="s">
        <v>150</v>
      </c>
    </row>
    <row r="7" spans="1:5" ht="33" customHeight="1" x14ac:dyDescent="0.25">
      <c r="B7" s="291" t="s">
        <v>77</v>
      </c>
      <c r="C7" s="291" t="s">
        <v>100</v>
      </c>
      <c r="D7" s="312" t="s">
        <v>101</v>
      </c>
    </row>
    <row r="8" spans="1:5" ht="33" customHeight="1" x14ac:dyDescent="0.25">
      <c r="B8" s="291" t="s">
        <v>132</v>
      </c>
      <c r="C8" s="291" t="s">
        <v>102</v>
      </c>
      <c r="D8" s="312"/>
    </row>
    <row r="9" spans="1:5" ht="33" customHeight="1" x14ac:dyDescent="0.25">
      <c r="B9" s="292" t="s">
        <v>133</v>
      </c>
      <c r="C9" s="292" t="s">
        <v>103</v>
      </c>
      <c r="D9" s="313" t="s">
        <v>104</v>
      </c>
    </row>
    <row r="10" spans="1:5" ht="33" customHeight="1" x14ac:dyDescent="0.25">
      <c r="B10" s="292" t="s">
        <v>134</v>
      </c>
      <c r="C10" s="292" t="s">
        <v>105</v>
      </c>
      <c r="D10" s="313"/>
    </row>
    <row r="11" spans="1:5" ht="33" customHeight="1" x14ac:dyDescent="0.25">
      <c r="B11" s="292" t="s">
        <v>135</v>
      </c>
      <c r="C11" s="292" t="s">
        <v>106</v>
      </c>
      <c r="D11" s="313"/>
    </row>
    <row r="12" spans="1:5" ht="33" customHeight="1" x14ac:dyDescent="0.25">
      <c r="B12" s="292" t="s">
        <v>81</v>
      </c>
      <c r="C12" s="292" t="s">
        <v>107</v>
      </c>
      <c r="D12" s="313"/>
    </row>
    <row r="13" spans="1:5" ht="33" customHeight="1" x14ac:dyDescent="0.25">
      <c r="B13" s="291" t="s">
        <v>80</v>
      </c>
      <c r="C13" s="291" t="s">
        <v>108</v>
      </c>
      <c r="D13" s="293" t="s">
        <v>109</v>
      </c>
    </row>
    <row r="14" spans="1:5" ht="33" customHeight="1" x14ac:dyDescent="0.25">
      <c r="B14" s="292" t="s">
        <v>110</v>
      </c>
      <c r="C14" s="292" t="s">
        <v>111</v>
      </c>
      <c r="D14" s="313" t="s">
        <v>112</v>
      </c>
    </row>
    <row r="15" spans="1:5" ht="33" customHeight="1" x14ac:dyDescent="0.25">
      <c r="B15" s="292" t="s">
        <v>119</v>
      </c>
      <c r="C15" s="292" t="s">
        <v>113</v>
      </c>
      <c r="D15" s="313"/>
    </row>
    <row r="16" spans="1:5" ht="33" customHeight="1" x14ac:dyDescent="0.25">
      <c r="B16" s="292" t="s">
        <v>121</v>
      </c>
      <c r="C16" s="292" t="s">
        <v>114</v>
      </c>
      <c r="D16" s="313"/>
    </row>
    <row r="17" spans="2:4" ht="33" customHeight="1" x14ac:dyDescent="0.25">
      <c r="B17" s="291" t="s">
        <v>86</v>
      </c>
      <c r="C17" s="291" t="s">
        <v>115</v>
      </c>
      <c r="D17" s="293" t="s">
        <v>116</v>
      </c>
    </row>
    <row r="18" spans="2:4" ht="13.9" customHeight="1" x14ac:dyDescent="0.25">
      <c r="B18" s="311" t="s">
        <v>174</v>
      </c>
      <c r="C18" s="311"/>
      <c r="D18" s="311"/>
    </row>
    <row r="19" spans="2:4" ht="16.5" customHeight="1" x14ac:dyDescent="0.25">
      <c r="B19" s="311"/>
      <c r="C19" s="311"/>
      <c r="D19" s="311"/>
    </row>
    <row r="20" spans="2:4" ht="16.5" customHeight="1" x14ac:dyDescent="0.3">
      <c r="B20" s="54" t="s">
        <v>263</v>
      </c>
    </row>
    <row r="21" spans="2:4" ht="16.5" customHeight="1" x14ac:dyDescent="0.25"/>
    <row r="22" spans="2:4" ht="16.5" customHeight="1" x14ac:dyDescent="0.25"/>
  </sheetData>
  <mergeCells count="6">
    <mergeCell ref="B18:D19"/>
    <mergeCell ref="B3:D3"/>
    <mergeCell ref="B4:D4"/>
    <mergeCell ref="D7:D8"/>
    <mergeCell ref="D9:D12"/>
    <mergeCell ref="D14:D16"/>
  </mergeCells>
  <hyperlinks>
    <hyperlink ref="D2:E2" location="ÍNDICE!A1" display="Índice"/>
    <hyperlink ref="E2" location="'4.2_INSTITUCIONES CSE'!A1" display="Siguiente"/>
    <hyperlink ref="D2" location="'3.1.5_PROD_A SUPERIOR'!A1" display="Anterior"/>
    <hyperlink ref="A2" location="Indice!A1" display="Índice"/>
  </hyperlinks>
  <pageMargins left="0.7" right="0.7" top="0.75" bottom="0.75" header="0.3" footer="0.3"/>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64"/>
  <sheetViews>
    <sheetView showGridLines="0" showZeros="0" zoomScale="60" zoomScaleNormal="60" zoomScaleSheetLayoutView="100" workbookViewId="0">
      <pane ySplit="2" topLeftCell="A3" activePane="bottomLeft" state="frozen"/>
      <selection activeCell="G112" sqref="G112"/>
      <selection pane="bottomLeft"/>
    </sheetView>
  </sheetViews>
  <sheetFormatPr baseColWidth="10" defaultRowHeight="13.5" x14ac:dyDescent="0.25"/>
  <cols>
    <col min="1" max="1" width="2.7109375" customWidth="1"/>
    <col min="2" max="2" width="50.7109375" customWidth="1"/>
    <col min="3" max="20" width="14.28515625" customWidth="1"/>
    <col min="21" max="21" width="2.7109375" customWidth="1"/>
    <col min="22" max="251" width="11.42578125" customWidth="1"/>
    <col min="252" max="252" width="2.7109375" customWidth="1"/>
    <col min="253" max="253" width="5.5703125" customWidth="1"/>
    <col min="254" max="254" width="14.5703125" customWidth="1"/>
    <col min="255" max="255" width="11.85546875" customWidth="1"/>
    <col min="256" max="258" width="15.7109375" customWidth="1"/>
  </cols>
  <sheetData>
    <row r="1" spans="2:23" ht="85.15" customHeight="1" x14ac:dyDescent="0.25"/>
    <row r="2" spans="2:23" ht="17.25" customHeight="1" x14ac:dyDescent="0.25">
      <c r="B2" s="14" t="s">
        <v>0</v>
      </c>
      <c r="C2" s="15"/>
      <c r="D2" s="15"/>
      <c r="E2" s="15"/>
      <c r="F2" s="15"/>
      <c r="G2" s="15"/>
      <c r="H2" s="15"/>
      <c r="I2" s="15"/>
      <c r="J2" s="15"/>
      <c r="K2" s="15"/>
      <c r="L2" s="15"/>
      <c r="M2" s="15"/>
      <c r="S2" s="16" t="s">
        <v>138</v>
      </c>
      <c r="T2" s="16" t="s">
        <v>137</v>
      </c>
    </row>
    <row r="3" spans="2:23" ht="18" customHeight="1" x14ac:dyDescent="0.25">
      <c r="B3" s="17"/>
      <c r="C3" s="18"/>
      <c r="D3" s="18"/>
      <c r="E3" s="18"/>
      <c r="F3" s="18"/>
      <c r="G3" s="18"/>
      <c r="H3" s="18"/>
      <c r="I3" s="18"/>
      <c r="J3" s="18"/>
      <c r="K3" s="18"/>
      <c r="L3" s="18"/>
      <c r="M3" s="18"/>
      <c r="S3" s="20"/>
      <c r="T3" s="20"/>
    </row>
    <row r="4" spans="2:23" ht="18" customHeight="1" x14ac:dyDescent="0.25">
      <c r="B4" s="298" t="s">
        <v>33</v>
      </c>
      <c r="C4" s="298"/>
      <c r="D4" s="298"/>
      <c r="E4" s="298"/>
      <c r="F4" s="298"/>
      <c r="G4" s="298"/>
      <c r="H4" s="298"/>
      <c r="I4" s="298"/>
      <c r="J4" s="298"/>
      <c r="K4" s="298"/>
      <c r="L4" s="298"/>
      <c r="M4" s="298"/>
      <c r="N4" s="298"/>
      <c r="O4" s="298"/>
      <c r="P4" s="298"/>
      <c r="Q4" s="298"/>
      <c r="R4" s="298"/>
      <c r="S4" s="298"/>
      <c r="T4" s="298"/>
    </row>
    <row r="5" spans="2:23" ht="34.9" customHeight="1" x14ac:dyDescent="0.25">
      <c r="B5" s="299" t="s">
        <v>205</v>
      </c>
      <c r="C5" s="299"/>
      <c r="D5" s="299"/>
      <c r="E5" s="299"/>
      <c r="F5" s="299"/>
      <c r="G5" s="299"/>
      <c r="H5" s="299"/>
      <c r="I5" s="299"/>
      <c r="J5" s="299"/>
      <c r="K5" s="299"/>
      <c r="L5" s="299"/>
      <c r="M5" s="299"/>
      <c r="N5" s="299"/>
      <c r="O5" s="299"/>
      <c r="P5" s="299"/>
      <c r="Q5" s="299"/>
      <c r="R5" s="299"/>
      <c r="S5" s="299"/>
      <c r="T5" s="299"/>
    </row>
    <row r="6" spans="2:23" ht="18" customHeight="1" x14ac:dyDescent="0.25">
      <c r="C6" s="21"/>
      <c r="D6" s="21"/>
      <c r="E6" s="21"/>
      <c r="F6" s="21"/>
      <c r="G6" s="21"/>
      <c r="H6" s="21"/>
      <c r="I6" s="21"/>
      <c r="J6" s="21"/>
      <c r="K6" s="21"/>
      <c r="L6" s="21"/>
      <c r="M6" s="21"/>
      <c r="N6" s="21"/>
      <c r="O6" s="21"/>
      <c r="P6" s="21"/>
      <c r="Q6" s="20"/>
      <c r="R6" s="20"/>
    </row>
    <row r="7" spans="2:23" ht="33" customHeight="1" x14ac:dyDescent="0.25">
      <c r="B7" s="300" t="s">
        <v>59</v>
      </c>
      <c r="C7" s="300"/>
      <c r="D7" s="300"/>
      <c r="E7" s="300"/>
      <c r="F7" s="300"/>
      <c r="G7" s="300"/>
      <c r="H7" s="300"/>
      <c r="I7" s="300"/>
      <c r="J7" s="300"/>
      <c r="K7" s="300"/>
      <c r="L7" s="300"/>
      <c r="M7" s="300"/>
      <c r="N7" s="300"/>
      <c r="O7" s="300"/>
      <c r="P7" s="300"/>
      <c r="Q7" s="300"/>
      <c r="R7" s="300"/>
      <c r="S7" s="300"/>
      <c r="T7" s="300"/>
    </row>
    <row r="8" spans="2:23" ht="33" customHeight="1" x14ac:dyDescent="0.25">
      <c r="B8" s="55" t="s">
        <v>1</v>
      </c>
      <c r="C8" s="55">
        <v>2007</v>
      </c>
      <c r="D8" s="55">
        <v>2008</v>
      </c>
      <c r="E8" s="55">
        <v>2009</v>
      </c>
      <c r="F8" s="55">
        <v>2010</v>
      </c>
      <c r="G8" s="55">
        <v>2011</v>
      </c>
      <c r="H8" s="55">
        <v>2012</v>
      </c>
      <c r="I8" s="55">
        <v>2013</v>
      </c>
      <c r="J8" s="55">
        <v>2014</v>
      </c>
      <c r="K8" s="55">
        <v>2015</v>
      </c>
      <c r="L8" s="55">
        <v>2016</v>
      </c>
      <c r="M8" s="55">
        <v>2017</v>
      </c>
      <c r="N8" s="55">
        <v>2018</v>
      </c>
      <c r="O8" s="55">
        <v>2019</v>
      </c>
      <c r="P8" s="55">
        <v>2020</v>
      </c>
      <c r="Q8" s="55">
        <v>2021</v>
      </c>
      <c r="R8" s="55">
        <v>2022</v>
      </c>
      <c r="S8" s="55">
        <v>2023</v>
      </c>
      <c r="T8" s="55">
        <v>2024</v>
      </c>
      <c r="U8" s="56"/>
      <c r="V8" s="56"/>
      <c r="W8" s="56"/>
    </row>
    <row r="9" spans="2:23" ht="33" customHeight="1" x14ac:dyDescent="0.3">
      <c r="B9" s="27" t="s">
        <v>291</v>
      </c>
      <c r="C9" s="26">
        <v>176805</v>
      </c>
      <c r="D9" s="26">
        <v>221601</v>
      </c>
      <c r="E9" s="26">
        <v>249549</v>
      </c>
      <c r="F9" s="26">
        <v>280334</v>
      </c>
      <c r="G9" s="26">
        <v>350132</v>
      </c>
      <c r="H9" s="26">
        <v>355534</v>
      </c>
      <c r="I9" s="26">
        <v>435735</v>
      </c>
      <c r="J9" s="26">
        <v>409222</v>
      </c>
      <c r="K9" s="26">
        <v>401645</v>
      </c>
      <c r="L9" s="26">
        <v>377152</v>
      </c>
      <c r="M9" s="26">
        <v>313251</v>
      </c>
      <c r="N9" s="26">
        <v>307876</v>
      </c>
      <c r="O9" s="26">
        <v>301709</v>
      </c>
      <c r="P9" s="26">
        <v>231242</v>
      </c>
      <c r="Q9" s="26">
        <v>243830</v>
      </c>
      <c r="R9" s="26">
        <v>227676</v>
      </c>
      <c r="S9" s="26">
        <v>225993</v>
      </c>
      <c r="T9" s="26">
        <v>232576</v>
      </c>
      <c r="U9" s="37"/>
      <c r="V9" s="37"/>
      <c r="W9" s="37"/>
    </row>
    <row r="10" spans="2:23" ht="33" customHeight="1" x14ac:dyDescent="0.3">
      <c r="B10" s="27" t="s">
        <v>292</v>
      </c>
      <c r="C10" s="26">
        <v>142185</v>
      </c>
      <c r="D10" s="26">
        <v>150301</v>
      </c>
      <c r="E10" s="26">
        <v>159135</v>
      </c>
      <c r="F10" s="26">
        <v>171395</v>
      </c>
      <c r="G10" s="26">
        <v>177110</v>
      </c>
      <c r="H10" s="26">
        <v>171061</v>
      </c>
      <c r="I10" s="26">
        <v>187300</v>
      </c>
      <c r="J10" s="26">
        <v>197951</v>
      </c>
      <c r="K10" s="26">
        <v>207945</v>
      </c>
      <c r="L10" s="26">
        <v>250113</v>
      </c>
      <c r="M10" s="26">
        <v>230055</v>
      </c>
      <c r="N10" s="26">
        <v>205947</v>
      </c>
      <c r="O10" s="26">
        <v>225690</v>
      </c>
      <c r="P10" s="26">
        <v>138030</v>
      </c>
      <c r="Q10" s="26">
        <v>135796</v>
      </c>
      <c r="R10" s="26">
        <v>170817</v>
      </c>
      <c r="S10" s="26">
        <v>186255</v>
      </c>
      <c r="T10" s="26">
        <v>193563</v>
      </c>
      <c r="U10" s="37"/>
      <c r="V10" s="37"/>
      <c r="W10" s="37"/>
    </row>
    <row r="11" spans="2:23" ht="33" customHeight="1" x14ac:dyDescent="0.3">
      <c r="B11" s="27" t="s">
        <v>293</v>
      </c>
      <c r="C11" s="26">
        <v>179205</v>
      </c>
      <c r="D11" s="26">
        <v>207551</v>
      </c>
      <c r="E11" s="26">
        <v>225142</v>
      </c>
      <c r="F11" s="26">
        <v>260397</v>
      </c>
      <c r="G11" s="26">
        <v>318912</v>
      </c>
      <c r="H11" s="26">
        <v>369629</v>
      </c>
      <c r="I11" s="26">
        <v>524018</v>
      </c>
      <c r="J11" s="26">
        <v>515957</v>
      </c>
      <c r="K11" s="26">
        <v>525902</v>
      </c>
      <c r="L11" s="26">
        <v>541651</v>
      </c>
      <c r="M11" s="26">
        <v>611258</v>
      </c>
      <c r="N11" s="26">
        <v>614296</v>
      </c>
      <c r="O11" s="26">
        <v>606237</v>
      </c>
      <c r="P11" s="26">
        <v>491016</v>
      </c>
      <c r="Q11" s="26">
        <v>494187</v>
      </c>
      <c r="R11" s="26">
        <v>555689</v>
      </c>
      <c r="S11" s="26">
        <v>611316</v>
      </c>
      <c r="T11" s="26">
        <v>595339</v>
      </c>
      <c r="U11" s="37"/>
      <c r="V11" s="37"/>
      <c r="W11" s="37"/>
    </row>
    <row r="12" spans="2:23" ht="33" customHeight="1" x14ac:dyDescent="0.3">
      <c r="B12" s="27" t="s">
        <v>294</v>
      </c>
      <c r="C12" s="26">
        <v>992521</v>
      </c>
      <c r="D12" s="26">
        <v>1166280</v>
      </c>
      <c r="E12" s="26">
        <v>1248332</v>
      </c>
      <c r="F12" s="26">
        <v>1369519</v>
      </c>
      <c r="G12" s="26">
        <v>1630276</v>
      </c>
      <c r="H12" s="26">
        <v>1857843</v>
      </c>
      <c r="I12" s="26">
        <v>2040101</v>
      </c>
      <c r="J12" s="26">
        <v>1971103</v>
      </c>
      <c r="K12" s="26">
        <v>1926000</v>
      </c>
      <c r="L12" s="26">
        <v>1822100</v>
      </c>
      <c r="M12" s="26">
        <v>1912971</v>
      </c>
      <c r="N12" s="26">
        <v>1930900</v>
      </c>
      <c r="O12" s="26">
        <v>1950880</v>
      </c>
      <c r="P12" s="26">
        <v>1707920</v>
      </c>
      <c r="Q12" s="26">
        <v>1640318</v>
      </c>
      <c r="R12" s="26">
        <v>1739542</v>
      </c>
      <c r="S12" s="26">
        <v>1873542</v>
      </c>
      <c r="T12" s="26">
        <v>1852271</v>
      </c>
      <c r="U12" s="37"/>
      <c r="V12" s="37"/>
      <c r="W12" s="37"/>
    </row>
    <row r="13" spans="2:23" ht="33" customHeight="1" x14ac:dyDescent="0.3">
      <c r="B13" s="27" t="s">
        <v>295</v>
      </c>
      <c r="C13" s="26">
        <v>381606</v>
      </c>
      <c r="D13" s="26">
        <v>442322</v>
      </c>
      <c r="E13" s="26">
        <v>507642</v>
      </c>
      <c r="F13" s="26">
        <v>547358</v>
      </c>
      <c r="G13" s="26">
        <v>640074</v>
      </c>
      <c r="H13" s="26">
        <v>615611</v>
      </c>
      <c r="I13" s="26">
        <v>707264</v>
      </c>
      <c r="J13" s="26">
        <v>694207</v>
      </c>
      <c r="K13" s="26">
        <v>682012</v>
      </c>
      <c r="L13" s="26">
        <v>720817</v>
      </c>
      <c r="M13" s="26">
        <v>877285</v>
      </c>
      <c r="N13" s="26">
        <v>911790</v>
      </c>
      <c r="O13" s="26">
        <v>948641</v>
      </c>
      <c r="P13" s="26">
        <v>858206</v>
      </c>
      <c r="Q13" s="26">
        <v>813107</v>
      </c>
      <c r="R13" s="26">
        <v>852838</v>
      </c>
      <c r="S13" s="26">
        <v>957347</v>
      </c>
      <c r="T13" s="26">
        <v>984676</v>
      </c>
      <c r="U13" s="37"/>
      <c r="V13" s="37"/>
      <c r="W13" s="37"/>
    </row>
    <row r="14" spans="2:23" ht="33" customHeight="1" x14ac:dyDescent="0.3">
      <c r="B14" s="27" t="s">
        <v>296</v>
      </c>
      <c r="C14" s="26">
        <v>360181</v>
      </c>
      <c r="D14" s="26">
        <v>420556</v>
      </c>
      <c r="E14" s="26">
        <v>475325</v>
      </c>
      <c r="F14" s="26">
        <v>510694</v>
      </c>
      <c r="G14" s="26">
        <v>581815</v>
      </c>
      <c r="H14" s="26">
        <v>585287</v>
      </c>
      <c r="I14" s="26">
        <v>641349</v>
      </c>
      <c r="J14" s="26">
        <v>636270</v>
      </c>
      <c r="K14" s="26">
        <v>624957</v>
      </c>
      <c r="L14" s="26">
        <v>644981</v>
      </c>
      <c r="M14" s="26">
        <v>755591</v>
      </c>
      <c r="N14" s="26">
        <v>793845</v>
      </c>
      <c r="O14" s="26">
        <v>819337</v>
      </c>
      <c r="P14" s="26">
        <v>774356</v>
      </c>
      <c r="Q14" s="26">
        <v>745426</v>
      </c>
      <c r="R14" s="26">
        <v>787488</v>
      </c>
      <c r="S14" s="26">
        <v>869203</v>
      </c>
      <c r="T14" s="26">
        <v>867542</v>
      </c>
      <c r="U14" s="37"/>
      <c r="V14" s="37"/>
      <c r="W14" s="37"/>
    </row>
    <row r="15" spans="2:23" ht="33" customHeight="1" x14ac:dyDescent="0.3">
      <c r="B15" s="27" t="s">
        <v>297</v>
      </c>
      <c r="C15" s="26">
        <v>30198</v>
      </c>
      <c r="D15" s="26">
        <v>35878</v>
      </c>
      <c r="E15" s="26">
        <v>39400</v>
      </c>
      <c r="F15" s="26">
        <v>45983</v>
      </c>
      <c r="G15" s="26">
        <v>58727</v>
      </c>
      <c r="H15" s="26">
        <v>74399</v>
      </c>
      <c r="I15" s="26">
        <v>85178</v>
      </c>
      <c r="J15" s="26">
        <v>96581</v>
      </c>
      <c r="K15" s="26">
        <v>108196</v>
      </c>
      <c r="L15" s="26">
        <v>115740</v>
      </c>
      <c r="M15" s="26">
        <v>134858</v>
      </c>
      <c r="N15" s="26">
        <v>155815</v>
      </c>
      <c r="O15" s="26">
        <v>186182</v>
      </c>
      <c r="P15" s="26">
        <v>156616</v>
      </c>
      <c r="Q15" s="26">
        <v>176692</v>
      </c>
      <c r="R15" s="26">
        <v>190109</v>
      </c>
      <c r="S15" s="26">
        <v>201183</v>
      </c>
      <c r="T15" s="26">
        <v>205306</v>
      </c>
      <c r="U15" s="37"/>
      <c r="V15" s="37"/>
      <c r="W15" s="37"/>
    </row>
    <row r="16" spans="2:23" ht="33" customHeight="1" x14ac:dyDescent="0.3">
      <c r="B16" s="27" t="s">
        <v>298</v>
      </c>
      <c r="C16" s="26">
        <v>848328</v>
      </c>
      <c r="D16" s="26">
        <v>1063981</v>
      </c>
      <c r="E16" s="26">
        <v>1135169</v>
      </c>
      <c r="F16" s="26">
        <v>1289866</v>
      </c>
      <c r="G16" s="26">
        <v>1356618</v>
      </c>
      <c r="H16" s="26">
        <v>1427435</v>
      </c>
      <c r="I16" s="26">
        <v>1520850</v>
      </c>
      <c r="J16" s="26">
        <v>1682586</v>
      </c>
      <c r="K16" s="26">
        <v>1778818</v>
      </c>
      <c r="L16" s="26">
        <v>1830592</v>
      </c>
      <c r="M16" s="26">
        <v>1942790</v>
      </c>
      <c r="N16" s="26">
        <v>2003979</v>
      </c>
      <c r="O16" s="26">
        <v>2097870</v>
      </c>
      <c r="P16" s="26">
        <v>1948973</v>
      </c>
      <c r="Q16" s="26">
        <v>2087727</v>
      </c>
      <c r="R16" s="26">
        <v>2128644</v>
      </c>
      <c r="S16" s="26">
        <v>2235916</v>
      </c>
      <c r="T16" s="26">
        <v>2285866</v>
      </c>
      <c r="U16" s="37"/>
      <c r="V16" s="37"/>
      <c r="W16" s="37"/>
    </row>
    <row r="17" spans="2:23" ht="33" customHeight="1" x14ac:dyDescent="0.3">
      <c r="B17" s="27" t="s">
        <v>299</v>
      </c>
      <c r="C17" s="26">
        <v>155312</v>
      </c>
      <c r="D17" s="26">
        <v>173426</v>
      </c>
      <c r="E17" s="26">
        <v>178611</v>
      </c>
      <c r="F17" s="26">
        <v>194522</v>
      </c>
      <c r="G17" s="26">
        <v>210263</v>
      </c>
      <c r="H17" s="26">
        <v>245515</v>
      </c>
      <c r="I17" s="26">
        <v>279357</v>
      </c>
      <c r="J17" s="26">
        <v>286269</v>
      </c>
      <c r="K17" s="26">
        <v>276901</v>
      </c>
      <c r="L17" s="26">
        <v>268566</v>
      </c>
      <c r="M17" s="26">
        <v>301183</v>
      </c>
      <c r="N17" s="26">
        <v>344384</v>
      </c>
      <c r="O17" s="26">
        <v>349658</v>
      </c>
      <c r="P17" s="26">
        <v>238709</v>
      </c>
      <c r="Q17" s="26">
        <v>271538</v>
      </c>
      <c r="R17" s="26">
        <v>298377</v>
      </c>
      <c r="S17" s="26">
        <v>298471</v>
      </c>
      <c r="T17" s="26">
        <v>281524</v>
      </c>
      <c r="U17" s="37"/>
      <c r="V17" s="37"/>
      <c r="W17" s="37"/>
    </row>
    <row r="18" spans="2:23" ht="33" customHeight="1" x14ac:dyDescent="0.25">
      <c r="B18" s="57" t="s">
        <v>162</v>
      </c>
      <c r="C18" s="29">
        <v>3266341</v>
      </c>
      <c r="D18" s="29">
        <v>3881896</v>
      </c>
      <c r="E18" s="29">
        <v>4218305</v>
      </c>
      <c r="F18" s="29">
        <v>4670068</v>
      </c>
      <c r="G18" s="29">
        <v>5323927</v>
      </c>
      <c r="H18" s="29">
        <v>5702314</v>
      </c>
      <c r="I18" s="29">
        <v>6421152</v>
      </c>
      <c r="J18" s="29">
        <v>6490146</v>
      </c>
      <c r="K18" s="29">
        <v>6532376</v>
      </c>
      <c r="L18" s="29">
        <v>6571712</v>
      </c>
      <c r="M18" s="29">
        <v>7079242</v>
      </c>
      <c r="N18" s="29">
        <v>7268832</v>
      </c>
      <c r="O18" s="29">
        <v>7486204</v>
      </c>
      <c r="P18" s="29">
        <v>6545068</v>
      </c>
      <c r="Q18" s="29">
        <v>6608621</v>
      </c>
      <c r="R18" s="29">
        <v>6951180</v>
      </c>
      <c r="S18" s="29">
        <v>7459226</v>
      </c>
      <c r="T18" s="29">
        <v>7498663</v>
      </c>
      <c r="U18" s="58"/>
      <c r="V18" s="58"/>
      <c r="W18" s="58"/>
    </row>
    <row r="19" spans="2:23" ht="33" customHeight="1" x14ac:dyDescent="0.25">
      <c r="B19" s="59"/>
      <c r="C19" s="59"/>
      <c r="D19" s="59"/>
      <c r="E19" s="59"/>
      <c r="F19" s="59"/>
      <c r="G19" s="59"/>
      <c r="H19" s="59"/>
      <c r="I19" s="59"/>
      <c r="J19" s="59"/>
      <c r="K19" s="59"/>
      <c r="L19" s="59"/>
      <c r="M19" s="59"/>
      <c r="N19" s="59"/>
      <c r="O19" s="59"/>
      <c r="P19" s="59"/>
      <c r="Q19" s="58"/>
      <c r="R19" s="58"/>
      <c r="S19" s="58"/>
      <c r="T19" s="58"/>
      <c r="U19" s="58"/>
      <c r="V19" s="58"/>
      <c r="W19" s="58"/>
    </row>
    <row r="20" spans="2:23" ht="14.25" customHeight="1" x14ac:dyDescent="0.3">
      <c r="B20" s="34"/>
      <c r="D20" s="36"/>
      <c r="E20" s="36"/>
      <c r="F20" s="36"/>
      <c r="G20" s="36"/>
      <c r="H20" s="36"/>
      <c r="I20" s="36"/>
    </row>
    <row r="21" spans="2:23" ht="16.5" customHeight="1" x14ac:dyDescent="0.3">
      <c r="C21" s="37"/>
      <c r="D21" s="37"/>
      <c r="E21" s="37"/>
      <c r="F21" s="37"/>
      <c r="G21" s="37"/>
      <c r="H21" s="37"/>
      <c r="I21" s="37"/>
    </row>
    <row r="22" spans="2:23" ht="33" customHeight="1" x14ac:dyDescent="0.25">
      <c r="B22" s="299" t="s">
        <v>249</v>
      </c>
      <c r="C22" s="299"/>
      <c r="D22" s="299"/>
      <c r="E22" s="299"/>
      <c r="F22" s="299"/>
      <c r="G22" s="299"/>
      <c r="H22" s="299"/>
      <c r="I22" s="299"/>
      <c r="J22" s="299"/>
      <c r="K22" s="299"/>
      <c r="L22" s="299"/>
      <c r="M22" s="299"/>
      <c r="N22" s="299"/>
      <c r="O22" s="299"/>
      <c r="P22" s="299"/>
      <c r="Q22" s="299"/>
      <c r="R22" s="299"/>
      <c r="S22" s="299"/>
      <c r="T22" s="299"/>
    </row>
    <row r="23" spans="2:23" x14ac:dyDescent="0.25">
      <c r="B23" s="60"/>
      <c r="C23" s="60"/>
      <c r="D23" s="60"/>
      <c r="E23" s="60"/>
      <c r="F23" s="39"/>
    </row>
    <row r="24" spans="2:23" x14ac:dyDescent="0.25">
      <c r="D24" s="61"/>
      <c r="E24" s="62">
        <f t="shared" ref="E24:E34" si="0">+S8</f>
        <v>2023</v>
      </c>
      <c r="F24" s="62">
        <f t="shared" ref="F24:F34" si="1">+T8</f>
        <v>2024</v>
      </c>
      <c r="G24" s="62">
        <f>+E24</f>
        <v>2023</v>
      </c>
      <c r="H24" s="62">
        <f>+F24</f>
        <v>2024</v>
      </c>
    </row>
    <row r="25" spans="2:23" x14ac:dyDescent="0.25">
      <c r="C25" s="63" t="str">
        <f t="shared" ref="C25:C34" si="2">+B9</f>
        <v>Actividades de regulación y administración de servicios de enseñanza</v>
      </c>
      <c r="D25" s="64" t="s">
        <v>76</v>
      </c>
      <c r="E25" s="65">
        <f t="shared" si="0"/>
        <v>225993</v>
      </c>
      <c r="F25" s="65">
        <f t="shared" si="1"/>
        <v>232576</v>
      </c>
      <c r="G25" s="66">
        <f t="shared" ref="G25:G34" si="3">E25/$E$34</f>
        <v>3.0297111255242835E-2</v>
      </c>
      <c r="H25" s="66">
        <f>F25/$F$34</f>
        <v>3.1015662392082428E-2</v>
      </c>
    </row>
    <row r="26" spans="2:23" x14ac:dyDescent="0.25">
      <c r="C26" s="63" t="str">
        <f t="shared" si="2"/>
        <v>Actividades de servicios de enseñanza de desarrollo infantil</v>
      </c>
      <c r="D26" s="64" t="s">
        <v>77</v>
      </c>
      <c r="E26" s="65">
        <f t="shared" si="0"/>
        <v>186255</v>
      </c>
      <c r="F26" s="65">
        <f t="shared" si="1"/>
        <v>193563</v>
      </c>
      <c r="G26" s="66">
        <f t="shared" si="3"/>
        <v>2.4969748872067959E-2</v>
      </c>
      <c r="H26" s="66">
        <f t="shared" ref="H26:H34" si="4">F26/$F$34</f>
        <v>2.5813001597751493E-2</v>
      </c>
    </row>
    <row r="27" spans="2:23" x14ac:dyDescent="0.25">
      <c r="C27" s="63" t="str">
        <f t="shared" si="2"/>
        <v>Actividades de servicios de enseñanza preprimaria</v>
      </c>
      <c r="D27" s="64" t="s">
        <v>78</v>
      </c>
      <c r="E27" s="65">
        <f t="shared" si="0"/>
        <v>611316</v>
      </c>
      <c r="F27" s="65">
        <f t="shared" si="1"/>
        <v>595339</v>
      </c>
      <c r="G27" s="66">
        <f t="shared" si="3"/>
        <v>8.1954347542224887E-2</v>
      </c>
      <c r="H27" s="66">
        <f t="shared" si="4"/>
        <v>7.9392686402896095E-2</v>
      </c>
    </row>
    <row r="28" spans="2:23" x14ac:dyDescent="0.25">
      <c r="C28" s="63" t="str">
        <f t="shared" si="2"/>
        <v>Actividades de servicios de enseñanza primaria</v>
      </c>
      <c r="D28" s="64" t="s">
        <v>79</v>
      </c>
      <c r="E28" s="65">
        <f t="shared" si="0"/>
        <v>1873542</v>
      </c>
      <c r="F28" s="65">
        <f t="shared" si="1"/>
        <v>1852271</v>
      </c>
      <c r="G28" s="66">
        <f t="shared" si="3"/>
        <v>0.25117110005783444</v>
      </c>
      <c r="H28" s="66">
        <f t="shared" si="4"/>
        <v>0.24701350094010091</v>
      </c>
    </row>
    <row r="29" spans="2:23" x14ac:dyDescent="0.25">
      <c r="C29" s="63" t="str">
        <f t="shared" si="2"/>
        <v>Actividades de servicios de enseñanza secundaria baja</v>
      </c>
      <c r="D29" s="64" t="s">
        <v>81</v>
      </c>
      <c r="E29" s="65">
        <f t="shared" si="0"/>
        <v>957347</v>
      </c>
      <c r="F29" s="65">
        <f t="shared" si="1"/>
        <v>984676</v>
      </c>
      <c r="G29" s="66">
        <f t="shared" si="3"/>
        <v>0.12834401317241226</v>
      </c>
      <c r="H29" s="66">
        <f t="shared" si="4"/>
        <v>0.13131354216078253</v>
      </c>
    </row>
    <row r="30" spans="2:23" x14ac:dyDescent="0.25">
      <c r="C30" s="63" t="str">
        <f t="shared" si="2"/>
        <v>Actividades de servicios de enseñanza secundaria alta</v>
      </c>
      <c r="D30" s="64" t="s">
        <v>80</v>
      </c>
      <c r="E30" s="65">
        <f t="shared" si="0"/>
        <v>869203</v>
      </c>
      <c r="F30" s="65">
        <f t="shared" si="1"/>
        <v>867542</v>
      </c>
      <c r="G30" s="66">
        <f t="shared" si="3"/>
        <v>0.11652723754448518</v>
      </c>
      <c r="H30" s="66">
        <f t="shared" si="4"/>
        <v>0.11569289085267601</v>
      </c>
    </row>
    <row r="31" spans="2:23" x14ac:dyDescent="0.25">
      <c r="C31" s="63" t="str">
        <f t="shared" si="2"/>
        <v>Actividades de servicios de enseñanza superior de ciclo corto</v>
      </c>
      <c r="D31" s="64" t="s">
        <v>82</v>
      </c>
      <c r="E31" s="65">
        <f t="shared" si="0"/>
        <v>201183</v>
      </c>
      <c r="F31" s="65">
        <f t="shared" si="1"/>
        <v>205306</v>
      </c>
      <c r="G31" s="66">
        <f t="shared" si="3"/>
        <v>2.6971028897636296E-2</v>
      </c>
      <c r="H31" s="66">
        <f t="shared" si="4"/>
        <v>2.7379014098913367E-2</v>
      </c>
    </row>
    <row r="32" spans="2:23" x14ac:dyDescent="0.25">
      <c r="C32" s="63" t="str">
        <f t="shared" si="2"/>
        <v>Actividades de servicios de enseñanza superior</v>
      </c>
      <c r="D32" s="64" t="s">
        <v>83</v>
      </c>
      <c r="E32" s="65">
        <f t="shared" si="0"/>
        <v>2235916</v>
      </c>
      <c r="F32" s="65">
        <f t="shared" si="1"/>
        <v>2285866</v>
      </c>
      <c r="G32" s="66">
        <f t="shared" si="3"/>
        <v>0.29975174367957214</v>
      </c>
      <c r="H32" s="66">
        <f t="shared" si="4"/>
        <v>0.30483647551570192</v>
      </c>
    </row>
    <row r="33" spans="2:14" x14ac:dyDescent="0.25">
      <c r="C33" s="63" t="str">
        <f t="shared" si="2"/>
        <v>Actividades de servicios de otros tipos de enseñanza y de apoyo a la enseñanza</v>
      </c>
      <c r="D33" s="64" t="s">
        <v>86</v>
      </c>
      <c r="E33" s="65">
        <f t="shared" si="0"/>
        <v>298471</v>
      </c>
      <c r="F33" s="65">
        <f t="shared" si="1"/>
        <v>281524</v>
      </c>
      <c r="G33" s="66">
        <f t="shared" si="3"/>
        <v>4.0013668978524042E-2</v>
      </c>
      <c r="H33" s="66">
        <f t="shared" si="4"/>
        <v>3.7543226039095233E-2</v>
      </c>
    </row>
    <row r="34" spans="2:14" x14ac:dyDescent="0.25">
      <c r="C34" s="67" t="str">
        <f t="shared" si="2"/>
        <v xml:space="preserve"> Total</v>
      </c>
      <c r="D34" s="68"/>
      <c r="E34" s="65">
        <f t="shared" si="0"/>
        <v>7459226</v>
      </c>
      <c r="F34" s="65">
        <f t="shared" si="1"/>
        <v>7498663</v>
      </c>
      <c r="G34" s="69">
        <f t="shared" si="3"/>
        <v>1</v>
      </c>
      <c r="H34" s="69">
        <f t="shared" si="4"/>
        <v>1</v>
      </c>
    </row>
    <row r="35" spans="2:14" x14ac:dyDescent="0.25">
      <c r="D35" s="60"/>
      <c r="E35" s="70">
        <f>+SUM(E25:E33)</f>
        <v>7459226</v>
      </c>
      <c r="F35" s="70">
        <f>+SUM(F25:F33)</f>
        <v>7498663</v>
      </c>
      <c r="G35" s="69"/>
      <c r="H35" s="69"/>
    </row>
    <row r="36" spans="2:14" x14ac:dyDescent="0.25">
      <c r="E36" s="71"/>
      <c r="F36" s="71"/>
      <c r="G36" s="72"/>
      <c r="H36" s="72"/>
      <c r="I36" s="73"/>
      <c r="J36" s="73"/>
      <c r="K36" s="73"/>
      <c r="L36" s="73"/>
      <c r="M36" s="73"/>
      <c r="N36" s="73"/>
    </row>
    <row r="37" spans="2:14" x14ac:dyDescent="0.25">
      <c r="B37" s="73"/>
      <c r="C37" s="74"/>
      <c r="D37" s="74"/>
      <c r="E37" s="74"/>
      <c r="F37" s="73"/>
      <c r="G37" s="73"/>
      <c r="H37" s="73"/>
      <c r="I37" s="73"/>
      <c r="J37" s="73"/>
      <c r="K37" s="73"/>
      <c r="L37" s="73"/>
      <c r="M37" s="73"/>
      <c r="N37" s="73"/>
    </row>
    <row r="38" spans="2:14" x14ac:dyDescent="0.25">
      <c r="B38" s="73"/>
      <c r="C38" s="74"/>
      <c r="D38" s="74"/>
      <c r="E38" s="74"/>
      <c r="F38" s="73"/>
      <c r="G38" s="73"/>
      <c r="H38" s="73"/>
      <c r="I38" s="73"/>
      <c r="J38" s="73"/>
      <c r="K38" s="73"/>
      <c r="L38" s="73"/>
      <c r="M38" s="73"/>
      <c r="N38" s="73"/>
    </row>
    <row r="39" spans="2:14" x14ac:dyDescent="0.25">
      <c r="B39" s="73"/>
      <c r="C39" s="74"/>
      <c r="D39" s="74"/>
      <c r="E39" s="74"/>
      <c r="F39" s="73"/>
      <c r="G39" s="73"/>
      <c r="H39" s="73"/>
      <c r="I39" s="73"/>
      <c r="J39" s="73"/>
      <c r="K39" s="73"/>
      <c r="L39" s="73"/>
      <c r="M39" s="73"/>
      <c r="N39" s="73"/>
    </row>
    <row r="40" spans="2:14" x14ac:dyDescent="0.25">
      <c r="B40" s="73"/>
      <c r="C40" s="74"/>
      <c r="D40" s="74"/>
      <c r="E40" s="74"/>
      <c r="F40" s="73"/>
      <c r="G40" s="73"/>
      <c r="H40" s="73"/>
      <c r="I40" s="73"/>
      <c r="J40" s="73"/>
      <c r="K40" s="73"/>
    </row>
    <row r="41" spans="2:14" x14ac:dyDescent="0.25">
      <c r="B41" s="73"/>
      <c r="C41" s="74"/>
      <c r="D41" s="74"/>
      <c r="E41" s="74"/>
      <c r="F41" s="73"/>
      <c r="G41" s="73"/>
      <c r="H41" s="73"/>
      <c r="I41" s="73"/>
      <c r="J41" s="73"/>
      <c r="K41" s="73"/>
    </row>
    <row r="42" spans="2:14" x14ac:dyDescent="0.25">
      <c r="C42" s="74"/>
      <c r="D42" s="74"/>
      <c r="E42" s="74"/>
    </row>
    <row r="43" spans="2:14" x14ac:dyDescent="0.25">
      <c r="C43" s="74"/>
      <c r="D43" s="74"/>
      <c r="E43" s="74"/>
    </row>
    <row r="44" spans="2:14" x14ac:dyDescent="0.25">
      <c r="D44" s="74"/>
      <c r="E44" s="74"/>
    </row>
    <row r="45" spans="2:14" x14ac:dyDescent="0.25">
      <c r="E45" s="74"/>
    </row>
    <row r="46" spans="2:14" ht="14.25" customHeight="1" x14ac:dyDescent="0.25">
      <c r="C46" s="75"/>
      <c r="D46" s="75"/>
      <c r="E46" s="75"/>
    </row>
    <row r="47" spans="2:14" ht="14.25" customHeight="1" x14ac:dyDescent="0.25">
      <c r="C47" s="75"/>
      <c r="D47" s="75"/>
      <c r="E47" s="75"/>
    </row>
    <row r="48" spans="2:14" ht="14.25" customHeight="1" x14ac:dyDescent="0.25">
      <c r="C48" s="75"/>
      <c r="D48" s="75"/>
      <c r="E48" s="75"/>
    </row>
    <row r="49" spans="2:20" ht="14.25" customHeight="1" x14ac:dyDescent="0.25">
      <c r="C49" s="75"/>
      <c r="D49" s="75"/>
      <c r="E49" s="75"/>
    </row>
    <row r="50" spans="2:20" ht="14.25" customHeight="1" x14ac:dyDescent="0.25">
      <c r="C50" s="75"/>
      <c r="D50" s="75"/>
      <c r="E50" s="75"/>
    </row>
    <row r="51" spans="2:20" ht="14.25" customHeight="1" x14ac:dyDescent="0.25">
      <c r="C51" s="75"/>
      <c r="D51" s="75"/>
      <c r="E51" s="75"/>
    </row>
    <row r="52" spans="2:20" ht="14.25" customHeight="1" x14ac:dyDescent="0.25">
      <c r="C52" s="75"/>
      <c r="D52" s="75"/>
      <c r="E52" s="75"/>
    </row>
    <row r="53" spans="2:20" ht="14.25" customHeight="1" x14ac:dyDescent="0.25">
      <c r="C53" s="75"/>
      <c r="D53" s="75"/>
      <c r="E53" s="75"/>
    </row>
    <row r="54" spans="2:20" ht="14.25" customHeight="1" x14ac:dyDescent="0.25">
      <c r="C54" s="75"/>
      <c r="D54" s="75"/>
      <c r="E54" s="75"/>
    </row>
    <row r="55" spans="2:20" ht="14.25" customHeight="1" x14ac:dyDescent="0.25">
      <c r="C55" s="75"/>
      <c r="D55" s="75"/>
      <c r="E55" s="75"/>
    </row>
    <row r="56" spans="2:20" x14ac:dyDescent="0.25">
      <c r="C56" s="74"/>
      <c r="D56" s="74"/>
      <c r="E56" s="74"/>
    </row>
    <row r="57" spans="2:20" x14ac:dyDescent="0.25">
      <c r="C57" s="74"/>
      <c r="D57" s="74"/>
      <c r="E57" s="74"/>
    </row>
    <row r="58" spans="2:20" x14ac:dyDescent="0.25">
      <c r="C58" s="74"/>
      <c r="D58" s="74"/>
      <c r="E58" s="74"/>
    </row>
    <row r="59" spans="2:20" x14ac:dyDescent="0.25">
      <c r="C59" s="74"/>
      <c r="D59" s="74"/>
      <c r="E59" s="74"/>
    </row>
    <row r="61" spans="2:20" ht="33" customHeight="1" x14ac:dyDescent="0.25">
      <c r="B61" s="301" t="s">
        <v>139</v>
      </c>
      <c r="C61" s="301"/>
      <c r="D61" s="301"/>
      <c r="E61" s="301"/>
      <c r="F61" s="301"/>
      <c r="G61" s="301"/>
      <c r="H61" s="301"/>
      <c r="I61" s="301"/>
      <c r="J61" s="301"/>
      <c r="K61" s="301"/>
      <c r="L61" s="301"/>
      <c r="M61" s="301"/>
      <c r="N61" s="301"/>
      <c r="O61" s="301"/>
      <c r="P61" s="301"/>
      <c r="Q61" s="301"/>
      <c r="R61" s="301"/>
      <c r="S61" s="301"/>
      <c r="T61" s="301"/>
    </row>
    <row r="62" spans="2:20" ht="14.25" customHeight="1" x14ac:dyDescent="0.25">
      <c r="B62" s="76"/>
      <c r="C62" s="76"/>
      <c r="D62" s="76"/>
      <c r="E62" s="76"/>
      <c r="F62" s="76"/>
      <c r="G62" s="76"/>
      <c r="H62" s="76"/>
      <c r="I62" s="76"/>
      <c r="J62" s="76"/>
      <c r="K62" s="76"/>
      <c r="L62" s="76"/>
      <c r="M62" s="76"/>
      <c r="N62" s="76"/>
      <c r="O62" s="76"/>
      <c r="P62" s="76"/>
    </row>
    <row r="63" spans="2:20" ht="16.5" customHeight="1" x14ac:dyDescent="0.3">
      <c r="B63" s="54" t="s">
        <v>263</v>
      </c>
    </row>
    <row r="64" spans="2:20" ht="15.75" customHeight="1" x14ac:dyDescent="0.3">
      <c r="B64" s="34"/>
    </row>
  </sheetData>
  <sheetProtection selectLockedCells="1" selectUnlockedCells="1"/>
  <mergeCells count="5">
    <mergeCell ref="B4:T4"/>
    <mergeCell ref="B22:T22"/>
    <mergeCell ref="B61:T61"/>
    <mergeCell ref="B7:T7"/>
    <mergeCell ref="B5:T5"/>
  </mergeCells>
  <conditionalFormatting sqref="E35:F35">
    <cfRule type="cellIs" dxfId="21" priority="3" operator="notEqual">
      <formula>0</formula>
    </cfRule>
  </conditionalFormatting>
  <hyperlinks>
    <hyperlink ref="B2" location="Indice!A1" display="Índice"/>
    <hyperlink ref="B61" location="'6.1_NIVELES EDUCATIVOS'!A1" display="Ver anexo 6.1"/>
    <hyperlink ref="S2" location="'1.1.1_PROD-PIB'!A1" display="Anterior"/>
    <hyperlink ref="T2" location="'1.1.3_PROD-CONEX'!A1" display="Siguiente"/>
    <hyperlink ref="B61:T61" location="'4.1_NIVELES EDUCATIVOS'!_Toc27581055" display="Correspondencia de niveles educativos de las Cuentas Satélite de Educación y Sistema Nacional Educativo (Ver anexo 4.1)"/>
    <hyperlink ref="S61" location="'4.1_NIVELES EDUCATIVOS'!_Toc27581055" display="Correspondencia de niveles educativos de las Cuentas Satélite de Educación y Sistema Nacional Educativo (Ver anexo 4.1)"/>
  </hyperlinks>
  <pageMargins left="0.25" right="0.25" top="0.75" bottom="0.75" header="0.3" footer="0.3"/>
  <pageSetup paperSize="9" scale="85" orientation="portrait" horizontalDpi="4294967293" verticalDpi="300"/>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zoomScale="60" zoomScaleNormal="60" workbookViewId="0">
      <pane ySplit="2" topLeftCell="A3" activePane="bottomLeft" state="frozen"/>
      <selection activeCell="B51" sqref="B51:T51"/>
      <selection pane="bottomLeft"/>
    </sheetView>
  </sheetViews>
  <sheetFormatPr baseColWidth="10" defaultRowHeight="13.5" x14ac:dyDescent="0.25"/>
  <cols>
    <col min="1" max="1" width="11.7109375" customWidth="1"/>
    <col min="2" max="13" width="12.7109375" customWidth="1"/>
    <col min="14" max="14" width="11.7109375" customWidth="1"/>
  </cols>
  <sheetData>
    <row r="1" spans="1:14" ht="90" customHeight="1" x14ac:dyDescent="0.25"/>
    <row r="2" spans="1:14" ht="27.6" customHeight="1" x14ac:dyDescent="0.25">
      <c r="A2" s="14" t="s">
        <v>0</v>
      </c>
      <c r="M2" s="20" t="s">
        <v>138</v>
      </c>
      <c r="N2" s="20" t="s">
        <v>137</v>
      </c>
    </row>
    <row r="3" spans="1:14" ht="18" customHeight="1" x14ac:dyDescent="0.25">
      <c r="B3" s="307" t="s">
        <v>56</v>
      </c>
      <c r="C3" s="307"/>
      <c r="D3" s="307"/>
      <c r="E3" s="307"/>
      <c r="F3" s="307"/>
      <c r="G3" s="307"/>
      <c r="H3" s="307"/>
      <c r="I3" s="307"/>
      <c r="J3" s="307"/>
      <c r="K3" s="307"/>
      <c r="L3" s="307"/>
      <c r="M3" s="307"/>
      <c r="N3" s="294"/>
    </row>
    <row r="4" spans="1:14" ht="18" customHeight="1" x14ac:dyDescent="0.25">
      <c r="B4" s="307" t="s">
        <v>126</v>
      </c>
      <c r="C4" s="307"/>
      <c r="D4" s="307"/>
      <c r="E4" s="307"/>
      <c r="F4" s="307"/>
      <c r="G4" s="307"/>
      <c r="H4" s="307"/>
      <c r="I4" s="307"/>
      <c r="J4" s="307"/>
      <c r="K4" s="307"/>
      <c r="L4" s="307"/>
      <c r="M4" s="307"/>
      <c r="N4" s="294"/>
    </row>
    <row r="5" spans="1:14" ht="16.5" customHeight="1" x14ac:dyDescent="0.25"/>
    <row r="6" spans="1:14" ht="31.9" customHeight="1" x14ac:dyDescent="0.25">
      <c r="B6" s="314" t="s">
        <v>117</v>
      </c>
      <c r="C6" s="314"/>
      <c r="D6" s="314"/>
      <c r="E6" s="314"/>
      <c r="F6" s="314"/>
      <c r="G6" s="314"/>
      <c r="H6" s="314"/>
      <c r="I6" s="314"/>
      <c r="J6" s="314"/>
      <c r="K6" s="314"/>
      <c r="L6" s="314"/>
      <c r="M6" s="314"/>
    </row>
    <row r="7" spans="1:14" ht="26.45" customHeight="1" x14ac:dyDescent="0.25"/>
    <row r="8" spans="1:14" ht="16.5" customHeight="1" x14ac:dyDescent="0.25"/>
    <row r="9" spans="1:14" ht="16.5" customHeight="1" x14ac:dyDescent="0.25"/>
    <row r="10" spans="1:14" ht="16.5" customHeight="1" x14ac:dyDescent="0.25"/>
    <row r="11" spans="1:14" ht="16.5" customHeight="1" x14ac:dyDescent="0.25"/>
    <row r="12" spans="1:14" ht="16.5" customHeight="1" x14ac:dyDescent="0.3">
      <c r="C12" s="295"/>
      <c r="F12" s="295"/>
      <c r="I12" s="295"/>
      <c r="L12" s="295"/>
    </row>
    <row r="13" spans="1:14" ht="16.5" customHeight="1" x14ac:dyDescent="0.25"/>
    <row r="14" spans="1:14" ht="16.5" customHeight="1" x14ac:dyDescent="0.25"/>
    <row r="15" spans="1:14" ht="16.5" customHeight="1" x14ac:dyDescent="0.25"/>
    <row r="16" spans="1:14" ht="16.5" customHeight="1" x14ac:dyDescent="0.25"/>
    <row r="17" spans="2:2" ht="16.5" customHeight="1" x14ac:dyDescent="0.25"/>
    <row r="18" spans="2:2" ht="16.5" customHeight="1" x14ac:dyDescent="0.25"/>
    <row r="19" spans="2:2" ht="16.5" customHeight="1" x14ac:dyDescent="0.25"/>
    <row r="20" spans="2:2" ht="16.5" customHeight="1" x14ac:dyDescent="0.25"/>
    <row r="21" spans="2:2" ht="16.5" customHeight="1" x14ac:dyDescent="0.25"/>
    <row r="22" spans="2:2" ht="16.5" customHeight="1" x14ac:dyDescent="0.25"/>
    <row r="23" spans="2:2" ht="16.5" customHeight="1" x14ac:dyDescent="0.25"/>
    <row r="24" spans="2:2" ht="16.5" customHeight="1" x14ac:dyDescent="0.25"/>
    <row r="25" spans="2:2" ht="16.5" customHeight="1" x14ac:dyDescent="0.25"/>
    <row r="26" spans="2:2" ht="16.5" customHeight="1" x14ac:dyDescent="0.25"/>
    <row r="27" spans="2:2" ht="16.5" customHeight="1" x14ac:dyDescent="0.25"/>
    <row r="28" spans="2:2" ht="16.5" customHeight="1" x14ac:dyDescent="0.25"/>
    <row r="29" spans="2:2" ht="16.5" customHeight="1" x14ac:dyDescent="0.3">
      <c r="B29" s="54" t="s">
        <v>263</v>
      </c>
    </row>
    <row r="30" spans="2:2" ht="16.5" customHeight="1" x14ac:dyDescent="0.25"/>
    <row r="31" spans="2:2" ht="16.5" customHeight="1" x14ac:dyDescent="0.25"/>
  </sheetData>
  <mergeCells count="3">
    <mergeCell ref="B3:M3"/>
    <mergeCell ref="B4:M4"/>
    <mergeCell ref="B6:M6"/>
  </mergeCells>
  <hyperlinks>
    <hyperlink ref="M2" location="'4.1_NIVELES EDUCATIVOS'!A1" display="Anterior"/>
    <hyperlink ref="N2" location="'4.3_CINE'!A1" display="Siguiente"/>
    <hyperlink ref="A2" location="Indice!A1" display="Índice"/>
  </hyperlinks>
  <pageMargins left="0.7" right="0.7" top="0.75" bottom="0.75" header="0.3" footer="0.3"/>
  <pageSetup paperSize="9" orientation="portrait" horizontalDpi="300" verticalDpi="300"/>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zoomScale="60" zoomScaleNormal="60" workbookViewId="0">
      <pane ySplit="2" topLeftCell="A3" activePane="bottomLeft" state="frozen"/>
      <selection activeCell="B51" sqref="B51:T51"/>
      <selection pane="bottomLeft"/>
    </sheetView>
  </sheetViews>
  <sheetFormatPr baseColWidth="10" defaultRowHeight="13.5" x14ac:dyDescent="0.25"/>
  <cols>
    <col min="1" max="1" width="11.7109375" customWidth="1"/>
    <col min="2" max="2" width="73.140625" customWidth="1"/>
    <col min="3" max="3" width="76.42578125" customWidth="1"/>
    <col min="4" max="4" width="11.7109375" customWidth="1"/>
  </cols>
  <sheetData>
    <row r="1" spans="1:6" ht="85.9" customHeight="1" x14ac:dyDescent="0.25"/>
    <row r="2" spans="1:6" ht="28.15" customHeight="1" x14ac:dyDescent="0.25">
      <c r="A2" s="14" t="s">
        <v>0</v>
      </c>
      <c r="C2" s="20"/>
      <c r="D2" s="20" t="s">
        <v>138</v>
      </c>
      <c r="E2" s="20"/>
      <c r="F2" s="20"/>
    </row>
    <row r="3" spans="1:6" ht="16.5" customHeight="1" x14ac:dyDescent="0.25">
      <c r="A3" s="296"/>
      <c r="C3" s="297"/>
      <c r="D3" s="297"/>
      <c r="E3" s="297"/>
      <c r="F3" s="297"/>
    </row>
    <row r="4" spans="1:6" ht="18" customHeight="1" x14ac:dyDescent="0.25">
      <c r="B4" s="307" t="s">
        <v>57</v>
      </c>
      <c r="C4" s="307"/>
    </row>
    <row r="5" spans="1:6" ht="18" customHeight="1" x14ac:dyDescent="0.25">
      <c r="B5" s="307" t="s">
        <v>131</v>
      </c>
      <c r="C5" s="307"/>
    </row>
    <row r="6" spans="1:6" ht="16.5" customHeight="1" x14ac:dyDescent="0.25"/>
    <row r="7" spans="1:6" ht="28.15" customHeight="1" x14ac:dyDescent="0.25">
      <c r="B7" s="12" t="s">
        <v>99</v>
      </c>
      <c r="C7" s="12" t="s">
        <v>127</v>
      </c>
    </row>
    <row r="8" spans="1:6" ht="33" customHeight="1" x14ac:dyDescent="0.25">
      <c r="B8" s="291" t="s">
        <v>77</v>
      </c>
      <c r="C8" s="315" t="s">
        <v>90</v>
      </c>
    </row>
    <row r="9" spans="1:6" ht="32.25" customHeight="1" x14ac:dyDescent="0.25">
      <c r="B9" s="291" t="s">
        <v>132</v>
      </c>
      <c r="C9" s="316"/>
    </row>
    <row r="10" spans="1:6" ht="32.25" customHeight="1" x14ac:dyDescent="0.25">
      <c r="B10" s="291" t="s">
        <v>133</v>
      </c>
      <c r="C10" s="317"/>
    </row>
    <row r="11" spans="1:6" ht="33" customHeight="1" x14ac:dyDescent="0.25">
      <c r="B11" s="292" t="s">
        <v>134</v>
      </c>
      <c r="C11" s="318" t="s">
        <v>91</v>
      </c>
    </row>
    <row r="12" spans="1:6" ht="33" customHeight="1" x14ac:dyDescent="0.25">
      <c r="B12" s="292" t="s">
        <v>135</v>
      </c>
      <c r="C12" s="319"/>
    </row>
    <row r="13" spans="1:6" ht="33" customHeight="1" x14ac:dyDescent="0.25">
      <c r="B13" s="291" t="s">
        <v>81</v>
      </c>
      <c r="C13" s="291" t="s">
        <v>92</v>
      </c>
    </row>
    <row r="14" spans="1:6" ht="33" customHeight="1" x14ac:dyDescent="0.25">
      <c r="B14" s="292" t="s">
        <v>80</v>
      </c>
      <c r="C14" s="292" t="s">
        <v>93</v>
      </c>
    </row>
    <row r="15" spans="1:6" ht="33" customHeight="1" x14ac:dyDescent="0.25">
      <c r="B15" s="291" t="s">
        <v>110</v>
      </c>
      <c r="C15" s="291" t="s">
        <v>94</v>
      </c>
    </row>
    <row r="16" spans="1:6" ht="33" customHeight="1" x14ac:dyDescent="0.25">
      <c r="B16" s="292" t="s">
        <v>119</v>
      </c>
      <c r="C16" s="292" t="s">
        <v>95</v>
      </c>
    </row>
    <row r="17" spans="2:3" ht="33" customHeight="1" x14ac:dyDescent="0.25">
      <c r="B17" s="291" t="s">
        <v>121</v>
      </c>
      <c r="C17" s="291" t="s">
        <v>96</v>
      </c>
    </row>
    <row r="18" spans="2:3" ht="33" customHeight="1" x14ac:dyDescent="0.25">
      <c r="B18" s="292" t="s">
        <v>86</v>
      </c>
      <c r="C18" s="292" t="s">
        <v>97</v>
      </c>
    </row>
    <row r="19" spans="2:3" ht="14.25" customHeight="1" x14ac:dyDescent="0.25">
      <c r="B19" s="320" t="s">
        <v>175</v>
      </c>
      <c r="C19" s="320"/>
    </row>
    <row r="20" spans="2:3" ht="16.5" customHeight="1" x14ac:dyDescent="0.3">
      <c r="B20" s="54" t="s">
        <v>263</v>
      </c>
    </row>
    <row r="21" spans="2:3" ht="16.5" customHeight="1" x14ac:dyDescent="0.25"/>
    <row r="22" spans="2:3" ht="16.5" customHeight="1" x14ac:dyDescent="0.25"/>
  </sheetData>
  <mergeCells count="5">
    <mergeCell ref="B4:C4"/>
    <mergeCell ref="B5:C5"/>
    <mergeCell ref="C8:C10"/>
    <mergeCell ref="C11:C12"/>
    <mergeCell ref="B19:C19"/>
  </mergeCells>
  <hyperlinks>
    <hyperlink ref="A2" location="Indice!A1" display="Índice"/>
    <hyperlink ref="D2" location="'4.2_INSTITUCIONES CSE'!A1" display="Anterior"/>
  </hyperlinks>
  <pageMargins left="0.7" right="0.7" top="0.75" bottom="0.75" header="0.3" footer="0.3"/>
  <pageSetup paperSize="9"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8"/>
  <sheetViews>
    <sheetView showGridLines="0" showZeros="0" zoomScale="60" zoomScaleNormal="60" zoomScaleSheetLayoutView="100" workbookViewId="0">
      <pane ySplit="2" topLeftCell="A3" activePane="bottomLeft" state="frozen"/>
      <selection activeCell="G112" sqref="G112"/>
      <selection pane="bottomLeft"/>
    </sheetView>
  </sheetViews>
  <sheetFormatPr baseColWidth="10" defaultRowHeight="13.5" x14ac:dyDescent="0.25"/>
  <cols>
    <col min="1" max="1" width="2.7109375" customWidth="1"/>
    <col min="2" max="2" width="50.7109375" customWidth="1"/>
    <col min="3" max="20" width="14.28515625" customWidth="1"/>
    <col min="21" max="21" width="2.7109375" customWidth="1"/>
    <col min="22" max="251" width="11.42578125" customWidth="1"/>
    <col min="252" max="252" width="2.7109375" customWidth="1"/>
    <col min="253" max="253" width="5.5703125" customWidth="1"/>
    <col min="254" max="254" width="14.5703125" customWidth="1"/>
    <col min="255" max="255" width="11.85546875" customWidth="1"/>
    <col min="256" max="258" width="15.7109375" customWidth="1"/>
  </cols>
  <sheetData>
    <row r="1" spans="2:20" ht="85.15" customHeight="1" x14ac:dyDescent="0.25"/>
    <row r="2" spans="2:20" ht="17.25" customHeight="1" x14ac:dyDescent="0.25">
      <c r="B2" s="14" t="s">
        <v>0</v>
      </c>
      <c r="C2" s="105"/>
      <c r="D2" s="105"/>
      <c r="E2" s="15"/>
      <c r="F2" s="15"/>
      <c r="G2" s="15"/>
      <c r="H2" s="15"/>
      <c r="I2" s="15"/>
      <c r="J2" s="15"/>
      <c r="K2" s="15"/>
      <c r="L2" s="15"/>
      <c r="M2" s="15"/>
      <c r="S2" s="16" t="s">
        <v>138</v>
      </c>
      <c r="T2" s="16" t="s">
        <v>137</v>
      </c>
    </row>
    <row r="3" spans="2:20" ht="18" customHeight="1" x14ac:dyDescent="0.25">
      <c r="B3" s="17"/>
      <c r="C3" s="18"/>
      <c r="D3" s="18"/>
      <c r="E3" s="18"/>
      <c r="F3" s="18"/>
      <c r="G3" s="18"/>
      <c r="H3" s="18"/>
      <c r="I3" s="18"/>
      <c r="J3" s="18"/>
      <c r="K3" s="18"/>
      <c r="L3" s="18"/>
      <c r="M3" s="18"/>
      <c r="S3" s="20"/>
      <c r="T3" s="20"/>
    </row>
    <row r="4" spans="2:20" ht="18" customHeight="1" x14ac:dyDescent="0.25">
      <c r="B4" s="298" t="s">
        <v>36</v>
      </c>
      <c r="C4" s="298"/>
      <c r="D4" s="298"/>
      <c r="E4" s="298"/>
      <c r="F4" s="298"/>
      <c r="G4" s="298"/>
      <c r="H4" s="298"/>
      <c r="I4" s="298"/>
      <c r="J4" s="298"/>
      <c r="K4" s="298"/>
      <c r="L4" s="298"/>
      <c r="M4" s="298"/>
      <c r="N4" s="298"/>
      <c r="O4" s="298"/>
      <c r="P4" s="298"/>
      <c r="Q4" s="298"/>
      <c r="R4" s="298"/>
      <c r="S4" s="298"/>
      <c r="T4" s="298"/>
    </row>
    <row r="5" spans="2:20" ht="34.9" customHeight="1" x14ac:dyDescent="0.25">
      <c r="B5" s="299" t="s">
        <v>206</v>
      </c>
      <c r="C5" s="299"/>
      <c r="D5" s="299"/>
      <c r="E5" s="299"/>
      <c r="F5" s="299"/>
      <c r="G5" s="299"/>
      <c r="H5" s="299"/>
      <c r="I5" s="299"/>
      <c r="J5" s="299"/>
      <c r="K5" s="299"/>
      <c r="L5" s="299"/>
      <c r="M5" s="299"/>
      <c r="N5" s="299"/>
      <c r="O5" s="299"/>
      <c r="P5" s="299"/>
      <c r="Q5" s="299"/>
      <c r="R5" s="299"/>
      <c r="S5" s="299"/>
      <c r="T5" s="299"/>
    </row>
    <row r="6" spans="2:20" ht="18" customHeight="1" x14ac:dyDescent="0.25">
      <c r="C6" s="106"/>
      <c r="D6" s="106"/>
      <c r="E6" s="21"/>
      <c r="F6" s="21"/>
      <c r="G6" s="21"/>
      <c r="H6" s="21"/>
      <c r="I6" s="21"/>
      <c r="J6" s="21"/>
      <c r="K6" s="21"/>
      <c r="L6" s="21"/>
      <c r="M6" s="21"/>
      <c r="N6" s="21"/>
      <c r="O6" s="21"/>
      <c r="P6" s="21"/>
      <c r="Q6" s="20"/>
      <c r="R6" s="20"/>
    </row>
    <row r="7" spans="2:20" ht="33" customHeight="1" x14ac:dyDescent="0.25">
      <c r="B7" s="300" t="s">
        <v>58</v>
      </c>
      <c r="C7" s="300"/>
      <c r="D7" s="300"/>
      <c r="E7" s="300"/>
      <c r="F7" s="300"/>
      <c r="G7" s="300"/>
      <c r="H7" s="300"/>
      <c r="I7" s="300"/>
      <c r="J7" s="300"/>
      <c r="K7" s="300"/>
      <c r="L7" s="300"/>
      <c r="M7" s="300"/>
      <c r="N7" s="300"/>
      <c r="O7" s="300"/>
      <c r="P7" s="300"/>
      <c r="Q7" s="300"/>
      <c r="R7" s="300"/>
      <c r="S7" s="300"/>
      <c r="T7" s="300"/>
    </row>
    <row r="8" spans="2:20" ht="33" customHeight="1" x14ac:dyDescent="0.25">
      <c r="B8" s="24" t="s">
        <v>1</v>
      </c>
      <c r="C8" s="107">
        <v>2007</v>
      </c>
      <c r="D8" s="107">
        <v>2008</v>
      </c>
      <c r="E8" s="24">
        <v>2009</v>
      </c>
      <c r="F8" s="24">
        <v>2010</v>
      </c>
      <c r="G8" s="24">
        <v>2011</v>
      </c>
      <c r="H8" s="24">
        <v>2012</v>
      </c>
      <c r="I8" s="24">
        <v>2013</v>
      </c>
      <c r="J8" s="24">
        <v>2014</v>
      </c>
      <c r="K8" s="24">
        <v>2015</v>
      </c>
      <c r="L8" s="24">
        <v>2016</v>
      </c>
      <c r="M8" s="24">
        <v>2017</v>
      </c>
      <c r="N8" s="24">
        <v>2018</v>
      </c>
      <c r="O8" s="24">
        <v>2019</v>
      </c>
      <c r="P8" s="24">
        <v>2020</v>
      </c>
      <c r="Q8" s="24">
        <v>2021</v>
      </c>
      <c r="R8" s="24">
        <v>2022</v>
      </c>
      <c r="S8" s="24">
        <v>2023</v>
      </c>
      <c r="T8" s="24">
        <v>2024</v>
      </c>
    </row>
    <row r="9" spans="2:20" ht="33" customHeight="1" x14ac:dyDescent="0.25">
      <c r="B9" s="108" t="s">
        <v>300</v>
      </c>
      <c r="C9" s="109">
        <v>106769</v>
      </c>
      <c r="D9" s="109">
        <v>120371</v>
      </c>
      <c r="E9" s="109">
        <v>137310</v>
      </c>
      <c r="F9" s="109">
        <v>144233</v>
      </c>
      <c r="G9" s="109">
        <v>161268</v>
      </c>
      <c r="H9" s="109">
        <v>179059</v>
      </c>
      <c r="I9" s="109">
        <v>201684</v>
      </c>
      <c r="J9" s="109">
        <v>225751</v>
      </c>
      <c r="K9" s="109">
        <v>231267</v>
      </c>
      <c r="L9" s="109">
        <v>222029</v>
      </c>
      <c r="M9" s="109">
        <v>231250</v>
      </c>
      <c r="N9" s="109">
        <v>244194</v>
      </c>
      <c r="O9" s="109">
        <v>238588</v>
      </c>
      <c r="P9" s="109">
        <v>107371</v>
      </c>
      <c r="Q9" s="109">
        <v>135207</v>
      </c>
      <c r="R9" s="109">
        <v>184124</v>
      </c>
      <c r="S9" s="109">
        <v>198268</v>
      </c>
      <c r="T9" s="109">
        <v>196744</v>
      </c>
    </row>
    <row r="10" spans="2:20" ht="33" customHeight="1" x14ac:dyDescent="0.25">
      <c r="B10" s="108" t="s">
        <v>301</v>
      </c>
      <c r="C10" s="109">
        <v>306865</v>
      </c>
      <c r="D10" s="109">
        <v>352791</v>
      </c>
      <c r="E10" s="109">
        <v>405238</v>
      </c>
      <c r="F10" s="109">
        <v>438075</v>
      </c>
      <c r="G10" s="109">
        <v>463068</v>
      </c>
      <c r="H10" s="109">
        <v>492652</v>
      </c>
      <c r="I10" s="109">
        <v>504628</v>
      </c>
      <c r="J10" s="109">
        <v>531656</v>
      </c>
      <c r="K10" s="109">
        <v>628499</v>
      </c>
      <c r="L10" s="109">
        <v>572183</v>
      </c>
      <c r="M10" s="109">
        <v>600435</v>
      </c>
      <c r="N10" s="109">
        <v>642958</v>
      </c>
      <c r="O10" s="109">
        <v>634279</v>
      </c>
      <c r="P10" s="109">
        <v>479503</v>
      </c>
      <c r="Q10" s="109">
        <v>545794</v>
      </c>
      <c r="R10" s="109">
        <v>589615</v>
      </c>
      <c r="S10" s="109">
        <v>613762</v>
      </c>
      <c r="T10" s="109">
        <v>613981</v>
      </c>
    </row>
    <row r="11" spans="2:20" ht="33" customHeight="1" x14ac:dyDescent="0.25">
      <c r="B11" s="108" t="s">
        <v>302</v>
      </c>
      <c r="C11" s="109">
        <v>27188</v>
      </c>
      <c r="D11" s="109">
        <v>13848</v>
      </c>
      <c r="E11" s="109">
        <v>32959</v>
      </c>
      <c r="F11" s="109">
        <v>17641</v>
      </c>
      <c r="G11" s="109">
        <v>16263</v>
      </c>
      <c r="H11" s="109">
        <v>20814</v>
      </c>
      <c r="I11" s="109">
        <v>37218</v>
      </c>
      <c r="J11" s="109">
        <v>112257</v>
      </c>
      <c r="K11" s="109">
        <v>19962</v>
      </c>
      <c r="L11" s="109">
        <v>13705</v>
      </c>
      <c r="M11" s="109">
        <v>48835</v>
      </c>
      <c r="N11" s="109">
        <v>13212</v>
      </c>
      <c r="O11" s="109">
        <v>26044</v>
      </c>
      <c r="P11" s="109">
        <v>16438</v>
      </c>
      <c r="Q11" s="109">
        <v>16130</v>
      </c>
      <c r="R11" s="109">
        <v>20127</v>
      </c>
      <c r="S11" s="109">
        <v>16346</v>
      </c>
      <c r="T11" s="109">
        <v>15887</v>
      </c>
    </row>
    <row r="12" spans="2:20" ht="33" customHeight="1" x14ac:dyDescent="0.25">
      <c r="B12" s="108" t="s">
        <v>303</v>
      </c>
      <c r="C12" s="109">
        <v>124092</v>
      </c>
      <c r="D12" s="109">
        <v>144997</v>
      </c>
      <c r="E12" s="109">
        <v>174642</v>
      </c>
      <c r="F12" s="109">
        <v>152250</v>
      </c>
      <c r="G12" s="109">
        <v>168685</v>
      </c>
      <c r="H12" s="109">
        <v>258032</v>
      </c>
      <c r="I12" s="109">
        <v>202943</v>
      </c>
      <c r="J12" s="109">
        <v>315249</v>
      </c>
      <c r="K12" s="109">
        <v>231864</v>
      </c>
      <c r="L12" s="109">
        <v>192174</v>
      </c>
      <c r="M12" s="109">
        <v>326446</v>
      </c>
      <c r="N12" s="109">
        <v>136972</v>
      </c>
      <c r="O12" s="109">
        <v>184132</v>
      </c>
      <c r="P12" s="109">
        <v>121161</v>
      </c>
      <c r="Q12" s="109">
        <v>152103</v>
      </c>
      <c r="R12" s="109">
        <v>148996</v>
      </c>
      <c r="S12" s="109">
        <v>164533</v>
      </c>
      <c r="T12" s="109">
        <v>170586</v>
      </c>
    </row>
    <row r="13" spans="2:20" ht="33" customHeight="1" x14ac:dyDescent="0.25">
      <c r="B13" s="108" t="s">
        <v>163</v>
      </c>
      <c r="C13" s="109">
        <v>132000</v>
      </c>
      <c r="D13" s="109">
        <v>151199</v>
      </c>
      <c r="E13" s="109">
        <v>164014</v>
      </c>
      <c r="F13" s="109">
        <v>169502</v>
      </c>
      <c r="G13" s="109">
        <v>174775</v>
      </c>
      <c r="H13" s="109">
        <v>199571</v>
      </c>
      <c r="I13" s="109">
        <v>225194</v>
      </c>
      <c r="J13" s="109">
        <v>259769</v>
      </c>
      <c r="K13" s="109">
        <v>280753</v>
      </c>
      <c r="L13" s="109">
        <v>282789</v>
      </c>
      <c r="M13" s="109">
        <v>294255</v>
      </c>
      <c r="N13" s="109">
        <v>302072</v>
      </c>
      <c r="O13" s="109">
        <v>305351</v>
      </c>
      <c r="P13" s="109">
        <v>222622</v>
      </c>
      <c r="Q13" s="109">
        <v>254546</v>
      </c>
      <c r="R13" s="109">
        <v>280927</v>
      </c>
      <c r="S13" s="109">
        <v>290423</v>
      </c>
      <c r="T13" s="109">
        <v>297969</v>
      </c>
    </row>
    <row r="14" spans="2:20" ht="33" customHeight="1" x14ac:dyDescent="0.25">
      <c r="B14" s="108" t="s">
        <v>304</v>
      </c>
      <c r="C14" s="109">
        <v>85622</v>
      </c>
      <c r="D14" s="109">
        <v>95635</v>
      </c>
      <c r="E14" s="109">
        <v>110408</v>
      </c>
      <c r="F14" s="109">
        <v>114134</v>
      </c>
      <c r="G14" s="109">
        <v>126978</v>
      </c>
      <c r="H14" s="109">
        <v>144189</v>
      </c>
      <c r="I14" s="109">
        <v>153728</v>
      </c>
      <c r="J14" s="109">
        <v>186321</v>
      </c>
      <c r="K14" s="109">
        <v>201739</v>
      </c>
      <c r="L14" s="109">
        <v>188018</v>
      </c>
      <c r="M14" s="109">
        <v>175970</v>
      </c>
      <c r="N14" s="109">
        <v>166589</v>
      </c>
      <c r="O14" s="109">
        <v>171480</v>
      </c>
      <c r="P14" s="109">
        <v>111143</v>
      </c>
      <c r="Q14" s="109">
        <v>133803</v>
      </c>
      <c r="R14" s="109">
        <v>151229</v>
      </c>
      <c r="S14" s="109">
        <v>157910</v>
      </c>
      <c r="T14" s="109">
        <v>157729</v>
      </c>
    </row>
    <row r="15" spans="2:20" ht="33" customHeight="1" x14ac:dyDescent="0.25">
      <c r="B15" s="77" t="s">
        <v>162</v>
      </c>
      <c r="C15" s="78">
        <v>782536</v>
      </c>
      <c r="D15" s="78">
        <v>878841</v>
      </c>
      <c r="E15" s="78">
        <v>1024571</v>
      </c>
      <c r="F15" s="78">
        <v>1035835</v>
      </c>
      <c r="G15" s="78">
        <v>1111037</v>
      </c>
      <c r="H15" s="78">
        <v>1294317</v>
      </c>
      <c r="I15" s="78">
        <v>1325395</v>
      </c>
      <c r="J15" s="78">
        <v>1631003</v>
      </c>
      <c r="K15" s="78">
        <v>1594084</v>
      </c>
      <c r="L15" s="78">
        <v>1470898</v>
      </c>
      <c r="M15" s="78">
        <v>1677191</v>
      </c>
      <c r="N15" s="78">
        <v>1505997</v>
      </c>
      <c r="O15" s="78">
        <v>1559874</v>
      </c>
      <c r="P15" s="78">
        <v>1058238</v>
      </c>
      <c r="Q15" s="78">
        <v>1237583</v>
      </c>
      <c r="R15" s="78">
        <v>1375018</v>
      </c>
      <c r="S15" s="78">
        <v>1441242</v>
      </c>
      <c r="T15" s="78">
        <v>1452896</v>
      </c>
    </row>
    <row r="16" spans="2:20" ht="33" customHeight="1" x14ac:dyDescent="0.25">
      <c r="B16" s="79"/>
      <c r="C16" s="80"/>
      <c r="D16" s="80"/>
      <c r="E16" s="80"/>
      <c r="F16" s="80"/>
      <c r="G16" s="80"/>
      <c r="H16" s="80"/>
      <c r="I16" s="80"/>
      <c r="J16" s="80"/>
      <c r="K16" s="80"/>
      <c r="L16" s="80"/>
      <c r="M16" s="80"/>
      <c r="N16" s="80"/>
      <c r="O16" s="80"/>
      <c r="P16" s="80"/>
    </row>
    <row r="17" spans="1:20" ht="14.25" customHeight="1" x14ac:dyDescent="0.3">
      <c r="B17" s="34"/>
      <c r="D17" s="36"/>
      <c r="E17" s="36"/>
      <c r="F17" s="36"/>
      <c r="G17" s="36"/>
      <c r="H17" s="36"/>
      <c r="I17" s="36"/>
    </row>
    <row r="18" spans="1:20" ht="16.5" customHeight="1" x14ac:dyDescent="0.3">
      <c r="C18" s="37"/>
      <c r="D18" s="37"/>
      <c r="E18" s="37"/>
      <c r="F18" s="37"/>
      <c r="G18" s="37"/>
      <c r="H18" s="37"/>
      <c r="I18" s="37"/>
    </row>
    <row r="19" spans="1:20" ht="33" customHeight="1" x14ac:dyDescent="0.25">
      <c r="B19" s="303" t="s">
        <v>250</v>
      </c>
      <c r="C19" s="303"/>
      <c r="D19" s="303"/>
      <c r="E19" s="303"/>
      <c r="F19" s="303"/>
      <c r="G19" s="303"/>
      <c r="H19" s="303"/>
      <c r="I19" s="303"/>
      <c r="J19" s="303"/>
      <c r="K19" s="303"/>
      <c r="L19" s="303"/>
      <c r="M19" s="303"/>
      <c r="N19" s="303"/>
      <c r="O19" s="303"/>
      <c r="P19" s="303"/>
      <c r="Q19" s="303"/>
      <c r="R19" s="303"/>
      <c r="S19" s="303"/>
      <c r="T19" s="303"/>
    </row>
    <row r="20" spans="1:20" x14ac:dyDescent="0.25">
      <c r="B20" s="81"/>
      <c r="C20" s="82"/>
      <c r="D20" s="82"/>
      <c r="E20" s="81"/>
      <c r="F20" s="83"/>
      <c r="G20" s="103"/>
      <c r="H20" s="103"/>
      <c r="I20" s="103"/>
    </row>
    <row r="21" spans="1:20" x14ac:dyDescent="0.25">
      <c r="B21" s="84"/>
      <c r="C21" s="85"/>
      <c r="D21" s="85"/>
      <c r="E21" s="86"/>
      <c r="F21" s="84"/>
      <c r="G21" s="84"/>
      <c r="H21" s="103"/>
      <c r="I21" s="103"/>
      <c r="J21" s="103"/>
      <c r="K21" s="87"/>
      <c r="L21" s="87"/>
      <c r="M21" s="87"/>
    </row>
    <row r="22" spans="1:20" x14ac:dyDescent="0.25">
      <c r="C22" s="103"/>
      <c r="D22" s="88"/>
      <c r="E22" s="68"/>
      <c r="F22" s="103">
        <f t="shared" ref="F22:G28" si="0">+S8</f>
        <v>2023</v>
      </c>
      <c r="G22" s="103">
        <f t="shared" si="0"/>
        <v>2024</v>
      </c>
      <c r="H22" s="103">
        <f>+F22</f>
        <v>2023</v>
      </c>
      <c r="I22" s="103">
        <f>+G22</f>
        <v>2024</v>
      </c>
      <c r="J22" s="103"/>
      <c r="K22" s="87"/>
      <c r="L22" s="87"/>
      <c r="M22" s="87"/>
    </row>
    <row r="23" spans="1:20" x14ac:dyDescent="0.25">
      <c r="C23" s="103"/>
      <c r="D23" s="42" t="str">
        <f t="shared" ref="D23:D28" si="1">+B9</f>
        <v>Actividades de fabricación de prendas de vestir (uniformes)</v>
      </c>
      <c r="E23" s="68" t="s">
        <v>74</v>
      </c>
      <c r="F23" s="94">
        <f t="shared" si="0"/>
        <v>198268</v>
      </c>
      <c r="G23" s="89">
        <f t="shared" si="0"/>
        <v>196744</v>
      </c>
      <c r="H23" s="90">
        <f>F23/$F$29</f>
        <v>0.13756745917757046</v>
      </c>
      <c r="I23" s="83">
        <f>G23/$G$29</f>
        <v>0.13541506067880976</v>
      </c>
      <c r="J23" s="103"/>
      <c r="K23" s="87"/>
      <c r="L23" s="87"/>
      <c r="M23" s="87"/>
    </row>
    <row r="24" spans="1:20" x14ac:dyDescent="0.25">
      <c r="C24" s="103"/>
      <c r="D24" s="42" t="str">
        <f t="shared" si="1"/>
        <v>Actividades de fabricación de productos de papel y otros artículos</v>
      </c>
      <c r="E24" s="68" t="s">
        <v>75</v>
      </c>
      <c r="F24" s="94">
        <f t="shared" si="0"/>
        <v>613762</v>
      </c>
      <c r="G24" s="89">
        <f t="shared" si="0"/>
        <v>613981</v>
      </c>
      <c r="H24" s="90">
        <f t="shared" ref="H24:H28" si="2">F24/$F$29</f>
        <v>0.42585631004369839</v>
      </c>
      <c r="I24" s="90">
        <f t="shared" ref="I24:I28" si="3">G24/$G$29</f>
        <v>0.42259115587075746</v>
      </c>
      <c r="J24" s="103"/>
      <c r="K24" s="87"/>
      <c r="L24" s="87"/>
      <c r="M24" s="87"/>
    </row>
    <row r="25" spans="1:20" x14ac:dyDescent="0.25">
      <c r="C25" s="103"/>
      <c r="D25" s="42" t="str">
        <f t="shared" si="1"/>
        <v>Actividades de fabricación de muebles</v>
      </c>
      <c r="E25" s="68" t="s">
        <v>73</v>
      </c>
      <c r="F25" s="94">
        <f t="shared" si="0"/>
        <v>16346</v>
      </c>
      <c r="G25" s="89">
        <f t="shared" si="0"/>
        <v>15887</v>
      </c>
      <c r="H25" s="90">
        <f t="shared" si="2"/>
        <v>1.134160675306437E-2</v>
      </c>
      <c r="I25" s="90">
        <f t="shared" si="3"/>
        <v>1.09347124639341E-2</v>
      </c>
      <c r="J25" s="103"/>
      <c r="K25" s="87"/>
      <c r="L25" s="87"/>
      <c r="M25" s="87"/>
    </row>
    <row r="26" spans="1:20" x14ac:dyDescent="0.25">
      <c r="C26" s="103"/>
      <c r="D26" s="42" t="str">
        <f t="shared" si="1"/>
        <v>Actividades de construcción de infraestructura de enseñanza</v>
      </c>
      <c r="E26" s="68" t="s">
        <v>84</v>
      </c>
      <c r="F26" s="94">
        <f t="shared" si="0"/>
        <v>164533</v>
      </c>
      <c r="G26" s="89">
        <f t="shared" si="0"/>
        <v>170586</v>
      </c>
      <c r="H26" s="90">
        <f t="shared" si="2"/>
        <v>0.11416056429107672</v>
      </c>
      <c r="I26" s="90">
        <f t="shared" si="3"/>
        <v>0.11741101909565448</v>
      </c>
      <c r="J26" s="103"/>
      <c r="K26" s="87"/>
      <c r="L26" s="87"/>
      <c r="M26" s="87"/>
    </row>
    <row r="27" spans="1:20" x14ac:dyDescent="0.25">
      <c r="C27" s="103"/>
      <c r="D27" s="42" t="str">
        <f t="shared" si="1"/>
        <v xml:space="preserve">Actividades de transporte estudiantil </v>
      </c>
      <c r="E27" s="68" t="s">
        <v>85</v>
      </c>
      <c r="F27" s="94">
        <f t="shared" si="0"/>
        <v>290423</v>
      </c>
      <c r="G27" s="89">
        <f t="shared" si="0"/>
        <v>297969</v>
      </c>
      <c r="H27" s="90">
        <f t="shared" si="2"/>
        <v>0.20150883751653087</v>
      </c>
      <c r="I27" s="90">
        <f t="shared" si="3"/>
        <v>0.20508625531352553</v>
      </c>
      <c r="J27" s="103"/>
      <c r="K27" s="87"/>
      <c r="L27" s="87"/>
      <c r="M27" s="87"/>
    </row>
    <row r="28" spans="1:20" x14ac:dyDescent="0.25">
      <c r="A28" s="91"/>
      <c r="C28" s="103"/>
      <c r="D28" s="42" t="str">
        <f t="shared" si="1"/>
        <v>Comercio al por mayor y menor de artículos de enseñanza</v>
      </c>
      <c r="E28" s="103" t="s">
        <v>71</v>
      </c>
      <c r="F28" s="94">
        <f t="shared" si="0"/>
        <v>157910</v>
      </c>
      <c r="G28" s="89">
        <f t="shared" si="0"/>
        <v>157729</v>
      </c>
      <c r="H28" s="90">
        <f t="shared" si="2"/>
        <v>0.10956522221805914</v>
      </c>
      <c r="I28" s="90">
        <f t="shared" si="3"/>
        <v>0.10856179657731868</v>
      </c>
      <c r="J28" s="103"/>
      <c r="K28" s="87"/>
      <c r="L28" s="87"/>
      <c r="M28" s="87"/>
    </row>
    <row r="29" spans="1:20" x14ac:dyDescent="0.25">
      <c r="C29" s="103"/>
      <c r="D29" s="103"/>
      <c r="E29" s="92"/>
      <c r="F29" s="103">
        <f>SUM(F23:F28)</f>
        <v>1441242</v>
      </c>
      <c r="G29" s="103">
        <f>SUM(G23:G28)</f>
        <v>1452896</v>
      </c>
      <c r="H29" s="90">
        <f>SUM(H23:H28)</f>
        <v>1</v>
      </c>
      <c r="I29" s="90">
        <f>SUM(I23:I28)</f>
        <v>0.99999999999999989</v>
      </c>
      <c r="J29" s="103"/>
      <c r="K29" s="87"/>
      <c r="L29" s="87"/>
      <c r="M29" s="87"/>
    </row>
    <row r="30" spans="1:20" x14ac:dyDescent="0.25">
      <c r="C30" s="103"/>
      <c r="D30" s="93"/>
      <c r="E30" s="82"/>
      <c r="F30" s="94">
        <f>+F29-S15</f>
        <v>0</v>
      </c>
      <c r="G30" s="94">
        <f>+G29-T15</f>
        <v>0</v>
      </c>
      <c r="H30" s="93"/>
      <c r="I30" s="93"/>
      <c r="J30" s="93"/>
      <c r="K30" s="87"/>
      <c r="L30" s="87"/>
      <c r="M30" s="87"/>
    </row>
    <row r="31" spans="1:20" x14ac:dyDescent="0.25">
      <c r="C31" s="103"/>
      <c r="D31" s="93"/>
      <c r="E31" s="81"/>
      <c r="F31" s="93"/>
      <c r="G31" s="95"/>
      <c r="H31" s="103"/>
      <c r="I31" s="93"/>
      <c r="J31" s="93"/>
      <c r="K31" s="87"/>
      <c r="L31" s="87"/>
      <c r="M31" s="87"/>
    </row>
    <row r="32" spans="1:20" x14ac:dyDescent="0.25">
      <c r="D32" s="96"/>
      <c r="E32" s="81"/>
      <c r="F32" s="97"/>
      <c r="G32" s="98"/>
      <c r="H32" s="87"/>
      <c r="I32" s="96"/>
      <c r="J32" s="96"/>
      <c r="K32" s="87"/>
      <c r="L32" s="87"/>
      <c r="M32" s="87"/>
    </row>
    <row r="33" spans="2:16" x14ac:dyDescent="0.25">
      <c r="B33" s="93"/>
      <c r="C33" s="82"/>
      <c r="D33" s="93"/>
      <c r="E33" s="99"/>
      <c r="F33" s="103"/>
      <c r="G33" s="93"/>
      <c r="H33" s="93"/>
      <c r="I33" s="93"/>
    </row>
    <row r="34" spans="2:16" x14ac:dyDescent="0.25">
      <c r="C34" s="82"/>
      <c r="E34" s="99"/>
      <c r="F34" s="103"/>
    </row>
    <row r="35" spans="2:16" x14ac:dyDescent="0.25">
      <c r="C35" s="82"/>
      <c r="E35" s="99"/>
      <c r="F35" s="103"/>
    </row>
    <row r="36" spans="2:16" x14ac:dyDescent="0.25">
      <c r="C36" s="82"/>
      <c r="E36" s="99"/>
      <c r="F36" s="103"/>
    </row>
    <row r="37" spans="2:16" x14ac:dyDescent="0.25">
      <c r="C37" s="82"/>
      <c r="E37" s="99"/>
      <c r="F37" s="103"/>
    </row>
    <row r="38" spans="2:16" x14ac:dyDescent="0.25">
      <c r="B38" s="302"/>
      <c r="C38" s="302"/>
      <c r="D38" s="302"/>
      <c r="E38" s="302"/>
      <c r="F38" s="302"/>
      <c r="G38" s="302"/>
      <c r="H38" s="302"/>
      <c r="I38" s="302"/>
      <c r="J38" s="302"/>
      <c r="K38" s="302"/>
      <c r="L38" s="302"/>
      <c r="M38" s="302"/>
      <c r="N38" s="302"/>
      <c r="O38" s="302"/>
      <c r="P38" s="302"/>
    </row>
    <row r="39" spans="2:16" x14ac:dyDescent="0.25">
      <c r="B39" s="38"/>
      <c r="C39" s="100"/>
      <c r="D39" s="100"/>
      <c r="E39" s="38"/>
      <c r="F39" s="38"/>
      <c r="G39" s="38"/>
      <c r="H39" s="38"/>
      <c r="I39" s="38"/>
      <c r="J39" s="38"/>
      <c r="K39" s="38"/>
      <c r="L39" s="38"/>
      <c r="M39" s="38"/>
    </row>
    <row r="40" spans="2:16" x14ac:dyDescent="0.25">
      <c r="C40" s="101"/>
      <c r="D40" s="101"/>
      <c r="E40" s="102"/>
    </row>
    <row r="57" spans="2:2" ht="16.5" customHeight="1" x14ac:dyDescent="0.3">
      <c r="B57" s="54" t="s">
        <v>263</v>
      </c>
    </row>
    <row r="58" spans="2:2" ht="15.75" customHeight="1" x14ac:dyDescent="0.3">
      <c r="B58" s="104"/>
    </row>
  </sheetData>
  <sheetProtection selectLockedCells="1" selectUnlockedCells="1"/>
  <mergeCells count="5">
    <mergeCell ref="B38:P38"/>
    <mergeCell ref="B5:T5"/>
    <mergeCell ref="B4:T4"/>
    <mergeCell ref="B7:T7"/>
    <mergeCell ref="B19:T19"/>
  </mergeCells>
  <conditionalFormatting sqref="F30:G30">
    <cfRule type="cellIs" dxfId="20" priority="1" operator="notEqual">
      <formula>0</formula>
    </cfRule>
    <cfRule type="cellIs" dxfId="19" priority="4" operator="notEqual">
      <formula>0</formula>
    </cfRule>
  </conditionalFormatting>
  <hyperlinks>
    <hyperlink ref="B2" location="Indice!A1" display="Índice"/>
    <hyperlink ref="S2" location="'1.1.2_PROD-CARACT'!A1" display="Anterior"/>
    <hyperlink ref="T2" location="'1.1.4_PROD-MyNM'!A1" display="Siguiente"/>
  </hyperlinks>
  <pageMargins left="0.25" right="0.25" top="0.75" bottom="0.75" header="0.3" footer="0.3"/>
  <pageSetup paperSize="9" scale="85" orientation="portrait" horizontalDpi="4294967293"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77"/>
  <sheetViews>
    <sheetView showGridLines="0" showZeros="0" zoomScale="60" zoomScaleNormal="60" zoomScaleSheetLayoutView="100" workbookViewId="0">
      <pane ySplit="2" topLeftCell="A3" activePane="bottomLeft" state="frozen"/>
      <selection activeCell="G112" sqref="G112"/>
      <selection pane="bottomLeft"/>
    </sheetView>
  </sheetViews>
  <sheetFormatPr baseColWidth="10" defaultRowHeight="13.5" x14ac:dyDescent="0.25"/>
  <cols>
    <col min="1" max="1" width="2.7109375" customWidth="1"/>
    <col min="2" max="2" width="50.7109375" customWidth="1"/>
    <col min="3" max="20" width="14.28515625" customWidth="1"/>
    <col min="21" max="21" width="2.7109375" customWidth="1"/>
    <col min="235" max="235" width="2.7109375" customWidth="1"/>
    <col min="236" max="236" width="5.5703125" customWidth="1"/>
    <col min="237" max="237" width="14.5703125" customWidth="1"/>
    <col min="238" max="238" width="11.85546875" customWidth="1"/>
    <col min="239" max="241" width="15.7109375" customWidth="1"/>
    <col min="242" max="242" width="21" customWidth="1"/>
    <col min="243" max="243" width="14.5703125" customWidth="1"/>
  </cols>
  <sheetData>
    <row r="1" spans="2:20" ht="85.15" customHeight="1" x14ac:dyDescent="0.25"/>
    <row r="2" spans="2:20" ht="17.25" customHeight="1" x14ac:dyDescent="0.25">
      <c r="B2" s="14" t="s">
        <v>0</v>
      </c>
      <c r="C2" s="15"/>
      <c r="D2" s="15"/>
      <c r="E2" s="15"/>
      <c r="F2" s="15"/>
      <c r="G2" s="15"/>
      <c r="H2" s="15"/>
      <c r="I2" s="15"/>
      <c r="J2" s="15"/>
      <c r="K2" s="15"/>
      <c r="L2" s="15"/>
      <c r="M2" s="15"/>
      <c r="S2" s="16" t="s">
        <v>138</v>
      </c>
      <c r="T2" s="16" t="s">
        <v>137</v>
      </c>
    </row>
    <row r="3" spans="2:20" ht="18" customHeight="1" x14ac:dyDescent="0.25">
      <c r="B3" s="17"/>
      <c r="C3" s="18"/>
      <c r="D3" s="18"/>
      <c r="E3" s="18"/>
      <c r="F3" s="18"/>
      <c r="G3" s="18"/>
      <c r="H3" s="18"/>
      <c r="I3" s="18"/>
      <c r="J3" s="18"/>
      <c r="K3" s="18"/>
      <c r="L3" s="18"/>
      <c r="M3" s="18"/>
      <c r="S3" s="20"/>
      <c r="T3" s="20"/>
    </row>
    <row r="4" spans="2:20" ht="18" customHeight="1" x14ac:dyDescent="0.25">
      <c r="B4" s="298" t="s">
        <v>37</v>
      </c>
      <c r="C4" s="298"/>
      <c r="D4" s="298"/>
      <c r="E4" s="298"/>
      <c r="F4" s="298"/>
      <c r="G4" s="298"/>
      <c r="H4" s="298"/>
      <c r="I4" s="298"/>
      <c r="J4" s="298"/>
      <c r="K4" s="298"/>
      <c r="L4" s="298"/>
      <c r="M4" s="298"/>
      <c r="N4" s="298"/>
      <c r="O4" s="298"/>
      <c r="P4" s="298"/>
      <c r="Q4" s="298"/>
      <c r="R4" s="298"/>
      <c r="S4" s="298"/>
      <c r="T4" s="298"/>
    </row>
    <row r="5" spans="2:20" ht="34.9" customHeight="1" x14ac:dyDescent="0.25">
      <c r="B5" s="299" t="s">
        <v>207</v>
      </c>
      <c r="C5" s="299"/>
      <c r="D5" s="299"/>
      <c r="E5" s="299"/>
      <c r="F5" s="299"/>
      <c r="G5" s="299"/>
      <c r="H5" s="299"/>
      <c r="I5" s="299"/>
      <c r="J5" s="299"/>
      <c r="K5" s="299"/>
      <c r="L5" s="299"/>
      <c r="M5" s="299"/>
      <c r="N5" s="299"/>
      <c r="O5" s="299"/>
      <c r="P5" s="299"/>
      <c r="Q5" s="299"/>
      <c r="R5" s="299"/>
      <c r="S5" s="299"/>
      <c r="T5" s="299"/>
    </row>
    <row r="6" spans="2:20" ht="18" customHeight="1" x14ac:dyDescent="0.25">
      <c r="C6" s="21"/>
      <c r="D6" s="21"/>
      <c r="E6" s="21"/>
      <c r="F6" s="21"/>
      <c r="G6" s="21"/>
      <c r="H6" s="21"/>
      <c r="I6" s="21"/>
      <c r="J6" s="21"/>
      <c r="K6" s="21"/>
      <c r="L6" s="21"/>
      <c r="M6" s="21"/>
      <c r="N6" s="21"/>
      <c r="O6" s="21"/>
      <c r="P6" s="21"/>
      <c r="Q6" s="20"/>
      <c r="R6" s="20"/>
    </row>
    <row r="7" spans="2:20" ht="33" customHeight="1" x14ac:dyDescent="0.25">
      <c r="B7" s="300" t="s">
        <v>59</v>
      </c>
      <c r="C7" s="300"/>
      <c r="D7" s="300"/>
      <c r="E7" s="300"/>
      <c r="F7" s="300"/>
      <c r="G7" s="300"/>
      <c r="H7" s="300"/>
      <c r="I7" s="300"/>
      <c r="J7" s="300"/>
      <c r="K7" s="300"/>
      <c r="L7" s="300"/>
      <c r="M7" s="300"/>
      <c r="N7" s="300"/>
      <c r="O7" s="300"/>
      <c r="P7" s="300"/>
      <c r="Q7" s="300"/>
      <c r="R7" s="300"/>
      <c r="S7" s="300"/>
      <c r="T7" s="300"/>
    </row>
    <row r="8" spans="2:20" ht="33" customHeight="1" x14ac:dyDescent="0.25">
      <c r="B8" s="24" t="s">
        <v>1</v>
      </c>
      <c r="C8" s="24">
        <v>2007</v>
      </c>
      <c r="D8" s="24">
        <v>2008</v>
      </c>
      <c r="E8" s="24">
        <v>2009</v>
      </c>
      <c r="F8" s="24">
        <v>2010</v>
      </c>
      <c r="G8" s="24">
        <v>2011</v>
      </c>
      <c r="H8" s="24">
        <v>2012</v>
      </c>
      <c r="I8" s="24">
        <v>2013</v>
      </c>
      <c r="J8" s="24">
        <v>2014</v>
      </c>
      <c r="K8" s="24">
        <v>2015</v>
      </c>
      <c r="L8" s="24">
        <v>2016</v>
      </c>
      <c r="M8" s="24">
        <v>2017</v>
      </c>
      <c r="N8" s="24">
        <v>2018</v>
      </c>
      <c r="O8" s="24">
        <v>2019</v>
      </c>
      <c r="P8" s="24">
        <v>2020</v>
      </c>
      <c r="Q8" s="24">
        <v>2021</v>
      </c>
      <c r="R8" s="24">
        <v>2022</v>
      </c>
      <c r="S8" s="24">
        <v>2023</v>
      </c>
      <c r="T8" s="24">
        <v>2024</v>
      </c>
    </row>
    <row r="9" spans="2:20" ht="33" customHeight="1" x14ac:dyDescent="0.25">
      <c r="B9" s="108" t="s">
        <v>305</v>
      </c>
      <c r="C9" s="109">
        <v>2124272</v>
      </c>
      <c r="D9" s="109">
        <v>2654071</v>
      </c>
      <c r="E9" s="109">
        <v>2935540</v>
      </c>
      <c r="F9" s="109">
        <v>3178122</v>
      </c>
      <c r="G9" s="109">
        <v>3729448</v>
      </c>
      <c r="H9" s="109">
        <v>4009188</v>
      </c>
      <c r="I9" s="109">
        <v>4622374</v>
      </c>
      <c r="J9" s="109">
        <v>4528724</v>
      </c>
      <c r="K9" s="109">
        <v>4556935</v>
      </c>
      <c r="L9" s="109">
        <v>4515524</v>
      </c>
      <c r="M9" s="109">
        <v>4863602</v>
      </c>
      <c r="N9" s="109">
        <v>4922060</v>
      </c>
      <c r="O9" s="109">
        <v>5062843</v>
      </c>
      <c r="P9" s="109">
        <v>4527756</v>
      </c>
      <c r="Q9" s="109">
        <v>4350723</v>
      </c>
      <c r="R9" s="109">
        <v>4549215</v>
      </c>
      <c r="S9" s="109">
        <v>4987865</v>
      </c>
      <c r="T9" s="109">
        <v>5011923</v>
      </c>
    </row>
    <row r="10" spans="2:20" ht="33" customHeight="1" x14ac:dyDescent="0.25">
      <c r="B10" s="108" t="s">
        <v>306</v>
      </c>
      <c r="C10" s="109">
        <v>1142069</v>
      </c>
      <c r="D10" s="109">
        <v>1227825</v>
      </c>
      <c r="E10" s="109">
        <v>1282765</v>
      </c>
      <c r="F10" s="109">
        <v>1491946</v>
      </c>
      <c r="G10" s="109">
        <v>1594479</v>
      </c>
      <c r="H10" s="109">
        <v>1693126</v>
      </c>
      <c r="I10" s="109">
        <v>1798778</v>
      </c>
      <c r="J10" s="109">
        <v>1961422</v>
      </c>
      <c r="K10" s="109">
        <v>1975441</v>
      </c>
      <c r="L10" s="109">
        <v>2056188</v>
      </c>
      <c r="M10" s="109">
        <v>2215640</v>
      </c>
      <c r="N10" s="109">
        <v>2346772</v>
      </c>
      <c r="O10" s="109">
        <v>2423361</v>
      </c>
      <c r="P10" s="109">
        <v>2017312</v>
      </c>
      <c r="Q10" s="109">
        <v>2257898</v>
      </c>
      <c r="R10" s="109">
        <v>2401965</v>
      </c>
      <c r="S10" s="109">
        <v>2471361</v>
      </c>
      <c r="T10" s="109">
        <v>2486740</v>
      </c>
    </row>
    <row r="11" spans="2:20" ht="33" customHeight="1" x14ac:dyDescent="0.25">
      <c r="B11" s="77" t="s">
        <v>162</v>
      </c>
      <c r="C11" s="78">
        <v>3266341</v>
      </c>
      <c r="D11" s="78">
        <v>3881896</v>
      </c>
      <c r="E11" s="78">
        <v>4218305</v>
      </c>
      <c r="F11" s="78">
        <v>4670068</v>
      </c>
      <c r="G11" s="78">
        <v>5323927</v>
      </c>
      <c r="H11" s="78">
        <v>5702314</v>
      </c>
      <c r="I11" s="78">
        <v>6421152</v>
      </c>
      <c r="J11" s="78">
        <v>6490146</v>
      </c>
      <c r="K11" s="78">
        <v>6532376</v>
      </c>
      <c r="L11" s="78">
        <v>6571712</v>
      </c>
      <c r="M11" s="78">
        <v>7079242</v>
      </c>
      <c r="N11" s="78">
        <v>7268832</v>
      </c>
      <c r="O11" s="78">
        <v>7486204</v>
      </c>
      <c r="P11" s="78">
        <v>6545068</v>
      </c>
      <c r="Q11" s="78">
        <v>6608621</v>
      </c>
      <c r="R11" s="78">
        <v>6951180</v>
      </c>
      <c r="S11" s="78">
        <v>7459226</v>
      </c>
      <c r="T11" s="78">
        <v>7498663</v>
      </c>
    </row>
    <row r="12" spans="2:20" ht="33" customHeight="1" x14ac:dyDescent="0.25">
      <c r="B12" s="79"/>
      <c r="C12" s="80"/>
      <c r="D12" s="80"/>
      <c r="E12" s="80"/>
      <c r="F12" s="80"/>
      <c r="G12" s="80"/>
      <c r="H12" s="80"/>
      <c r="I12" s="80"/>
      <c r="J12" s="80"/>
      <c r="K12" s="80"/>
      <c r="L12" s="80"/>
      <c r="M12" s="80"/>
      <c r="N12" s="80"/>
      <c r="O12" s="80"/>
      <c r="P12" s="80"/>
    </row>
    <row r="13" spans="2:20" ht="14.25" customHeight="1" x14ac:dyDescent="0.3">
      <c r="B13" s="34"/>
      <c r="D13" s="36"/>
      <c r="E13" s="36"/>
      <c r="F13" s="36"/>
      <c r="G13" s="36"/>
      <c r="H13" s="36"/>
      <c r="I13" s="36"/>
    </row>
    <row r="14" spans="2:20" ht="16.5" customHeight="1" x14ac:dyDescent="0.3">
      <c r="C14" s="37"/>
      <c r="D14" s="37"/>
      <c r="E14" s="37"/>
      <c r="F14" s="37"/>
      <c r="G14" s="37"/>
      <c r="H14" s="37"/>
      <c r="I14" s="37"/>
    </row>
    <row r="15" spans="2:20" ht="33" customHeight="1" x14ac:dyDescent="0.25">
      <c r="B15" s="299" t="s">
        <v>208</v>
      </c>
      <c r="C15" s="299"/>
      <c r="D15" s="299"/>
      <c r="E15" s="299"/>
      <c r="F15" s="299"/>
      <c r="G15" s="299"/>
      <c r="H15" s="299"/>
      <c r="I15" s="299"/>
      <c r="J15" s="299"/>
      <c r="K15" s="299"/>
      <c r="L15" s="299"/>
      <c r="M15" s="299"/>
      <c r="N15" s="299"/>
      <c r="O15" s="299"/>
      <c r="P15" s="299"/>
      <c r="Q15" s="299"/>
      <c r="R15" s="299"/>
      <c r="S15" s="299"/>
      <c r="T15" s="299"/>
    </row>
    <row r="16" spans="2:20" x14ac:dyDescent="0.25">
      <c r="B16" s="81"/>
      <c r="C16" s="81"/>
      <c r="D16" s="81"/>
      <c r="E16" s="81"/>
      <c r="F16" s="110"/>
      <c r="G16" s="87"/>
      <c r="H16" s="87"/>
      <c r="I16" s="87"/>
      <c r="J16" s="87"/>
      <c r="K16" s="87"/>
      <c r="L16" s="87"/>
      <c r="M16" s="87"/>
      <c r="N16" s="87"/>
      <c r="O16" s="87"/>
      <c r="P16" s="87"/>
      <c r="Q16" s="87"/>
      <c r="R16" s="87"/>
      <c r="S16" s="87"/>
      <c r="T16" s="87"/>
    </row>
    <row r="17" spans="2:20" x14ac:dyDescent="0.25">
      <c r="B17" s="103"/>
      <c r="C17" s="111">
        <f t="shared" ref="C17:T17" si="0">+C8</f>
        <v>2007</v>
      </c>
      <c r="D17" s="111">
        <f t="shared" si="0"/>
        <v>2008</v>
      </c>
      <c r="E17" s="111">
        <f t="shared" si="0"/>
        <v>2009</v>
      </c>
      <c r="F17" s="111">
        <f t="shared" si="0"/>
        <v>2010</v>
      </c>
      <c r="G17" s="111">
        <f t="shared" si="0"/>
        <v>2011</v>
      </c>
      <c r="H17" s="111">
        <f t="shared" si="0"/>
        <v>2012</v>
      </c>
      <c r="I17" s="111">
        <f t="shared" si="0"/>
        <v>2013</v>
      </c>
      <c r="J17" s="111">
        <f t="shared" si="0"/>
        <v>2014</v>
      </c>
      <c r="K17" s="111">
        <f t="shared" si="0"/>
        <v>2015</v>
      </c>
      <c r="L17" s="111">
        <f t="shared" si="0"/>
        <v>2016</v>
      </c>
      <c r="M17" s="111">
        <f t="shared" si="0"/>
        <v>2017</v>
      </c>
      <c r="N17" s="111">
        <f t="shared" si="0"/>
        <v>2018</v>
      </c>
      <c r="O17" s="111">
        <f t="shared" si="0"/>
        <v>2019</v>
      </c>
      <c r="P17" s="111">
        <f t="shared" si="0"/>
        <v>2020</v>
      </c>
      <c r="Q17" s="111">
        <f t="shared" si="0"/>
        <v>2021</v>
      </c>
      <c r="R17" s="111">
        <f t="shared" si="0"/>
        <v>2022</v>
      </c>
      <c r="S17" s="111">
        <f t="shared" si="0"/>
        <v>2023</v>
      </c>
      <c r="T17" s="111">
        <f t="shared" si="0"/>
        <v>2024</v>
      </c>
    </row>
    <row r="18" spans="2:20" x14ac:dyDescent="0.25">
      <c r="B18" s="112" t="str">
        <f>+B9</f>
        <v>Enseñanza Pública</v>
      </c>
      <c r="C18" s="113">
        <f t="shared" ref="C18:T18" si="1">C9/C11</f>
        <v>0.65035218306967946</v>
      </c>
      <c r="D18" s="113">
        <f t="shared" si="1"/>
        <v>0.68370481847014963</v>
      </c>
      <c r="E18" s="113">
        <f t="shared" si="1"/>
        <v>0.69590510880555101</v>
      </c>
      <c r="F18" s="113">
        <f t="shared" si="1"/>
        <v>0.68053013360833292</v>
      </c>
      <c r="G18" s="113">
        <f t="shared" si="1"/>
        <v>0.70050697539616902</v>
      </c>
      <c r="H18" s="113">
        <f t="shared" si="1"/>
        <v>0.7030808896177938</v>
      </c>
      <c r="I18" s="113">
        <f t="shared" si="1"/>
        <v>0.71986677779937303</v>
      </c>
      <c r="J18" s="113">
        <f t="shared" si="1"/>
        <v>0.69778461070059128</v>
      </c>
      <c r="K18" s="113">
        <f t="shared" si="1"/>
        <v>0.69759226964277621</v>
      </c>
      <c r="L18" s="113">
        <f t="shared" si="1"/>
        <v>0.68711532093920125</v>
      </c>
      <c r="M18" s="113">
        <f t="shared" si="1"/>
        <v>0.68702298918443527</v>
      </c>
      <c r="N18" s="113">
        <f t="shared" si="1"/>
        <v>0.67714592935976514</v>
      </c>
      <c r="O18" s="113">
        <f t="shared" si="1"/>
        <v>0.67628974577769985</v>
      </c>
      <c r="P18" s="113">
        <f t="shared" si="1"/>
        <v>0.69178135353215586</v>
      </c>
      <c r="Q18" s="113">
        <f t="shared" si="1"/>
        <v>0.65834052217550376</v>
      </c>
      <c r="R18" s="113">
        <f t="shared" si="1"/>
        <v>0.65445219372825914</v>
      </c>
      <c r="S18" s="113">
        <f t="shared" si="1"/>
        <v>0.66868398946485874</v>
      </c>
      <c r="T18" s="113">
        <f t="shared" si="1"/>
        <v>0.66837554908121621</v>
      </c>
    </row>
    <row r="19" spans="2:20" x14ac:dyDescent="0.25">
      <c r="B19" s="112" t="str">
        <f>+B10</f>
        <v>Enseñanza Privada</v>
      </c>
      <c r="C19" s="113">
        <f t="shared" ref="C19:T19" si="2">C10/C11</f>
        <v>0.34964781693032049</v>
      </c>
      <c r="D19" s="113">
        <f t="shared" si="2"/>
        <v>0.31629518152985037</v>
      </c>
      <c r="E19" s="113">
        <f t="shared" si="2"/>
        <v>0.30409489119444894</v>
      </c>
      <c r="F19" s="113">
        <f t="shared" si="2"/>
        <v>0.31946986639166708</v>
      </c>
      <c r="G19" s="113">
        <f t="shared" si="2"/>
        <v>0.29949302460383098</v>
      </c>
      <c r="H19" s="113">
        <f t="shared" si="2"/>
        <v>0.29691911038220625</v>
      </c>
      <c r="I19" s="113">
        <f t="shared" si="2"/>
        <v>0.28013322220062692</v>
      </c>
      <c r="J19" s="113">
        <f t="shared" si="2"/>
        <v>0.30221538929940867</v>
      </c>
      <c r="K19" s="113">
        <f t="shared" si="2"/>
        <v>0.30240773035722379</v>
      </c>
      <c r="L19" s="113">
        <f t="shared" si="2"/>
        <v>0.31288467906079875</v>
      </c>
      <c r="M19" s="113">
        <f t="shared" si="2"/>
        <v>0.31297701081556473</v>
      </c>
      <c r="N19" s="113">
        <f t="shared" si="2"/>
        <v>0.32285407064023491</v>
      </c>
      <c r="O19" s="113">
        <f t="shared" si="2"/>
        <v>0.3237102542223001</v>
      </c>
      <c r="P19" s="113">
        <f t="shared" si="2"/>
        <v>0.30821864646784419</v>
      </c>
      <c r="Q19" s="113">
        <f t="shared" si="2"/>
        <v>0.34165947782449624</v>
      </c>
      <c r="R19" s="113">
        <f t="shared" si="2"/>
        <v>0.34554780627174092</v>
      </c>
      <c r="S19" s="113">
        <f t="shared" si="2"/>
        <v>0.33131601053514131</v>
      </c>
      <c r="T19" s="113">
        <f t="shared" si="2"/>
        <v>0.33162445091878379</v>
      </c>
    </row>
    <row r="20" spans="2:20" x14ac:dyDescent="0.25">
      <c r="B20" s="84"/>
      <c r="C20" s="113">
        <f>+C18+C19</f>
        <v>1</v>
      </c>
      <c r="D20" s="113">
        <f t="shared" ref="D20:T20" si="3">+D18+D19</f>
        <v>1</v>
      </c>
      <c r="E20" s="113">
        <f t="shared" si="3"/>
        <v>1</v>
      </c>
      <c r="F20" s="113">
        <f t="shared" si="3"/>
        <v>1</v>
      </c>
      <c r="G20" s="113">
        <f t="shared" si="3"/>
        <v>1</v>
      </c>
      <c r="H20" s="113">
        <f t="shared" si="3"/>
        <v>1</v>
      </c>
      <c r="I20" s="113">
        <f t="shared" si="3"/>
        <v>1</v>
      </c>
      <c r="J20" s="113">
        <f t="shared" si="3"/>
        <v>1</v>
      </c>
      <c r="K20" s="113">
        <f t="shared" si="3"/>
        <v>1</v>
      </c>
      <c r="L20" s="113">
        <f t="shared" si="3"/>
        <v>1</v>
      </c>
      <c r="M20" s="113">
        <f t="shared" si="3"/>
        <v>1</v>
      </c>
      <c r="N20" s="113">
        <f t="shared" si="3"/>
        <v>1</v>
      </c>
      <c r="O20" s="113">
        <f t="shared" si="3"/>
        <v>1</v>
      </c>
      <c r="P20" s="113">
        <f t="shared" si="3"/>
        <v>1</v>
      </c>
      <c r="Q20" s="113">
        <f t="shared" si="3"/>
        <v>1</v>
      </c>
      <c r="R20" s="113">
        <f t="shared" si="3"/>
        <v>1</v>
      </c>
      <c r="S20" s="113">
        <f t="shared" si="3"/>
        <v>1</v>
      </c>
      <c r="T20" s="113">
        <f t="shared" si="3"/>
        <v>1</v>
      </c>
    </row>
    <row r="21" spans="2:20" x14ac:dyDescent="0.25">
      <c r="B21" s="112"/>
      <c r="C21" s="114"/>
      <c r="D21" s="114"/>
      <c r="E21" s="114"/>
      <c r="F21" s="114"/>
      <c r="G21" s="114"/>
      <c r="H21" s="114"/>
      <c r="I21" s="114"/>
      <c r="J21" s="114"/>
      <c r="K21" s="114"/>
      <c r="L21" s="114"/>
      <c r="M21" s="114"/>
      <c r="N21" s="103"/>
      <c r="O21" s="103"/>
      <c r="P21" s="103"/>
      <c r="Q21" s="103"/>
      <c r="R21" s="103"/>
      <c r="S21" s="103"/>
      <c r="T21" s="103"/>
    </row>
    <row r="22" spans="2:20" x14ac:dyDescent="0.25">
      <c r="B22" s="112"/>
      <c r="C22" s="114"/>
      <c r="D22" s="114"/>
      <c r="E22" s="114"/>
      <c r="F22" s="114"/>
      <c r="G22" s="114"/>
      <c r="H22" s="114"/>
      <c r="I22" s="114"/>
      <c r="J22" s="114"/>
      <c r="K22" s="114"/>
      <c r="L22" s="114"/>
      <c r="M22" s="114"/>
      <c r="N22" s="103"/>
      <c r="O22" s="103"/>
      <c r="P22" s="103"/>
      <c r="Q22" s="103"/>
      <c r="R22" s="103"/>
      <c r="S22" s="103"/>
      <c r="T22" s="103"/>
    </row>
    <row r="23" spans="2:20" x14ac:dyDescent="0.25">
      <c r="C23" s="81"/>
      <c r="D23" s="91"/>
      <c r="E23" s="99"/>
      <c r="F23" s="83"/>
    </row>
    <row r="24" spans="2:20" x14ac:dyDescent="0.25">
      <c r="C24" s="81"/>
      <c r="D24" s="91"/>
      <c r="E24" s="99"/>
      <c r="F24" s="83"/>
    </row>
    <row r="25" spans="2:20" x14ac:dyDescent="0.25">
      <c r="C25" s="81"/>
      <c r="D25" s="91"/>
      <c r="E25" s="99"/>
      <c r="F25" s="83"/>
    </row>
    <row r="26" spans="2:20" x14ac:dyDescent="0.25">
      <c r="C26" s="81"/>
      <c r="D26" s="91"/>
      <c r="E26" s="99"/>
      <c r="F26" s="83"/>
    </row>
    <row r="27" spans="2:20" x14ac:dyDescent="0.25">
      <c r="C27" s="81"/>
      <c r="D27" s="91"/>
      <c r="E27" s="99"/>
      <c r="F27" s="83"/>
    </row>
    <row r="28" spans="2:20" x14ac:dyDescent="0.25">
      <c r="B28" s="102"/>
      <c r="C28" s="102"/>
      <c r="D28" s="102"/>
      <c r="E28" s="102"/>
    </row>
    <row r="29" spans="2:20" x14ac:dyDescent="0.25">
      <c r="B29" s="102"/>
      <c r="C29" s="102"/>
      <c r="D29" s="102"/>
      <c r="E29" s="102"/>
    </row>
    <row r="30" spans="2:20" x14ac:dyDescent="0.25">
      <c r="B30" s="102"/>
      <c r="C30" s="102"/>
      <c r="D30" s="102"/>
      <c r="E30" s="102"/>
    </row>
    <row r="31" spans="2:20" x14ac:dyDescent="0.25">
      <c r="B31" s="102"/>
      <c r="C31" s="102"/>
      <c r="D31" s="102"/>
      <c r="E31" s="102"/>
    </row>
    <row r="32" spans="2:20" x14ac:dyDescent="0.25">
      <c r="B32" s="38"/>
      <c r="C32" s="38"/>
      <c r="D32" s="38"/>
      <c r="E32" s="38"/>
      <c r="F32" s="38"/>
      <c r="G32" s="38"/>
      <c r="H32" s="38"/>
      <c r="I32" s="38"/>
      <c r="J32" s="38"/>
      <c r="K32" s="38"/>
      <c r="L32" s="38"/>
      <c r="M32" s="38"/>
    </row>
    <row r="45" spans="2:2" ht="16.5" customHeight="1" x14ac:dyDescent="0.3">
      <c r="B45" s="54" t="s">
        <v>263</v>
      </c>
    </row>
    <row r="46" spans="2:2" ht="13.9" customHeight="1" x14ac:dyDescent="0.3">
      <c r="B46" s="34"/>
    </row>
    <row r="49" ht="19.5" customHeight="1" x14ac:dyDescent="0.25"/>
    <row r="50" ht="19.5" customHeight="1" x14ac:dyDescent="0.25"/>
    <row r="51" ht="19.5" customHeight="1" x14ac:dyDescent="0.25"/>
    <row r="52" ht="19.5" customHeight="1" x14ac:dyDescent="0.25"/>
    <row r="53" ht="19.5" customHeight="1" x14ac:dyDescent="0.25"/>
    <row r="54" ht="19.5" customHeight="1" x14ac:dyDescent="0.25"/>
    <row r="55" ht="19.5" customHeight="1" x14ac:dyDescent="0.25"/>
    <row r="56" ht="19.5" customHeight="1" x14ac:dyDescent="0.25"/>
    <row r="57" ht="19.5" customHeight="1" x14ac:dyDescent="0.25"/>
    <row r="58" ht="19.5" customHeight="1" x14ac:dyDescent="0.25"/>
    <row r="59" ht="19.5" customHeight="1" x14ac:dyDescent="0.25"/>
    <row r="60" ht="19.5" customHeight="1" x14ac:dyDescent="0.25"/>
    <row r="61" ht="19.5" customHeight="1" x14ac:dyDescent="0.25"/>
    <row r="62" ht="19.5" customHeight="1" x14ac:dyDescent="0.25"/>
    <row r="63" ht="19.5" customHeight="1" x14ac:dyDescent="0.25"/>
    <row r="64" ht="19.5" customHeight="1" x14ac:dyDescent="0.25"/>
    <row r="65" ht="19.5" customHeight="1" x14ac:dyDescent="0.25"/>
    <row r="66" ht="19.5" customHeight="1" x14ac:dyDescent="0.25"/>
    <row r="67" ht="19.5" customHeight="1" x14ac:dyDescent="0.25"/>
    <row r="68" ht="19.5" customHeight="1" x14ac:dyDescent="0.25"/>
    <row r="69" ht="19.5" customHeight="1" x14ac:dyDescent="0.25"/>
    <row r="70" ht="19.5" customHeight="1" x14ac:dyDescent="0.25"/>
    <row r="71" ht="19.5" customHeight="1" x14ac:dyDescent="0.25"/>
    <row r="72" ht="19.5" customHeight="1" x14ac:dyDescent="0.25"/>
    <row r="73" ht="19.5" customHeight="1" x14ac:dyDescent="0.25"/>
    <row r="74" ht="19.5" customHeight="1" x14ac:dyDescent="0.25"/>
    <row r="75" ht="19.5" customHeight="1" x14ac:dyDescent="0.25"/>
    <row r="76" ht="19.5" customHeight="1" x14ac:dyDescent="0.25"/>
    <row r="77" ht="19.5" customHeight="1" x14ac:dyDescent="0.25"/>
  </sheetData>
  <sheetProtection selectLockedCells="1" selectUnlockedCells="1"/>
  <mergeCells count="4">
    <mergeCell ref="B4:T4"/>
    <mergeCell ref="B15:T15"/>
    <mergeCell ref="B7:T7"/>
    <mergeCell ref="B5:T5"/>
  </mergeCells>
  <hyperlinks>
    <hyperlink ref="B2" location="Indice!A1" display="Índice"/>
    <hyperlink ref="S2" location="'1.1.3_PROD-CONEX'!A1" display="Anterior"/>
    <hyperlink ref="T2" location="'1.2.1_CI-PIB'!A1" display="Siguiente"/>
  </hyperlinks>
  <pageMargins left="0.25" right="0.25" top="0.75" bottom="0.75" header="0.3" footer="0.3"/>
  <pageSetup paperSize="9" scale="85" orientation="portrait" horizontalDpi="4294967293"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7"/>
  <sheetViews>
    <sheetView showGridLines="0" showZeros="0" zoomScale="60" zoomScaleNormal="60" zoomScaleSheetLayoutView="100" workbookViewId="0">
      <pane ySplit="2" topLeftCell="A3" activePane="bottomLeft" state="frozen"/>
      <selection activeCell="G112" sqref="G112"/>
      <selection pane="bottomLeft"/>
    </sheetView>
  </sheetViews>
  <sheetFormatPr baseColWidth="10" defaultRowHeight="13.5" x14ac:dyDescent="0.25"/>
  <cols>
    <col min="1" max="1" width="2.7109375" customWidth="1"/>
    <col min="2" max="2" width="50.7109375" customWidth="1"/>
    <col min="3" max="20" width="14.28515625" customWidth="1"/>
    <col min="21" max="21" width="2.7109375" customWidth="1"/>
    <col min="22" max="251" width="11.42578125" customWidth="1"/>
    <col min="252" max="252" width="2.7109375" customWidth="1"/>
    <col min="253" max="253" width="5.5703125" customWidth="1"/>
    <col min="254" max="254" width="14.5703125" customWidth="1"/>
    <col min="255" max="255" width="11.85546875" customWidth="1"/>
    <col min="256" max="258" width="15.7109375" customWidth="1"/>
  </cols>
  <sheetData>
    <row r="1" spans="2:20" ht="85.15" customHeight="1" x14ac:dyDescent="0.25"/>
    <row r="2" spans="2:20" ht="17.25" customHeight="1" x14ac:dyDescent="0.25">
      <c r="B2" s="14" t="s">
        <v>0</v>
      </c>
      <c r="C2" s="15"/>
      <c r="D2" s="15"/>
      <c r="E2" s="15"/>
      <c r="F2" s="15"/>
      <c r="G2" s="15"/>
      <c r="H2" s="15"/>
      <c r="I2" s="15"/>
      <c r="J2" s="15"/>
      <c r="K2" s="15"/>
      <c r="L2" s="15"/>
      <c r="M2" s="15"/>
      <c r="S2" s="16" t="s">
        <v>138</v>
      </c>
      <c r="T2" s="16" t="s">
        <v>137</v>
      </c>
    </row>
    <row r="3" spans="2:20" ht="18" customHeight="1" x14ac:dyDescent="0.25">
      <c r="B3" s="17"/>
      <c r="C3" s="18"/>
      <c r="D3" s="18"/>
      <c r="E3" s="18"/>
      <c r="F3" s="18"/>
      <c r="G3" s="18"/>
      <c r="H3" s="18"/>
      <c r="I3" s="18"/>
      <c r="J3" s="18"/>
      <c r="K3" s="18"/>
      <c r="L3" s="18"/>
      <c r="M3" s="18"/>
      <c r="S3" s="20"/>
      <c r="T3" s="20"/>
    </row>
    <row r="4" spans="2:20" ht="18" customHeight="1" x14ac:dyDescent="0.25">
      <c r="B4" s="298" t="s">
        <v>38</v>
      </c>
      <c r="C4" s="298"/>
      <c r="D4" s="298"/>
      <c r="E4" s="298"/>
      <c r="F4" s="298"/>
      <c r="G4" s="298"/>
      <c r="H4" s="298"/>
      <c r="I4" s="298"/>
      <c r="J4" s="298"/>
      <c r="K4" s="298"/>
      <c r="L4" s="298"/>
      <c r="M4" s="298"/>
      <c r="N4" s="298"/>
      <c r="O4" s="298"/>
      <c r="P4" s="298"/>
      <c r="Q4" s="298"/>
      <c r="R4" s="298"/>
      <c r="S4" s="298"/>
      <c r="T4" s="298"/>
    </row>
    <row r="5" spans="2:20" ht="34.9" customHeight="1" x14ac:dyDescent="0.25">
      <c r="B5" s="299" t="s">
        <v>209</v>
      </c>
      <c r="C5" s="299"/>
      <c r="D5" s="299"/>
      <c r="E5" s="299"/>
      <c r="F5" s="299"/>
      <c r="G5" s="299"/>
      <c r="H5" s="299"/>
      <c r="I5" s="299"/>
      <c r="J5" s="299"/>
      <c r="K5" s="299"/>
      <c r="L5" s="299"/>
      <c r="M5" s="299"/>
      <c r="N5" s="299"/>
      <c r="O5" s="299"/>
      <c r="P5" s="299"/>
      <c r="Q5" s="299"/>
      <c r="R5" s="299"/>
      <c r="S5" s="299"/>
      <c r="T5" s="299"/>
    </row>
    <row r="6" spans="2:20" ht="18" customHeight="1" x14ac:dyDescent="0.25">
      <c r="C6" s="21"/>
      <c r="D6" s="21"/>
      <c r="E6" s="21"/>
      <c r="F6" s="21"/>
      <c r="G6" s="21"/>
      <c r="H6" s="21"/>
      <c r="I6" s="21"/>
      <c r="J6" s="21"/>
      <c r="K6" s="21"/>
      <c r="L6" s="21"/>
      <c r="M6" s="21"/>
      <c r="N6" s="21"/>
      <c r="O6" s="21"/>
      <c r="P6" s="21"/>
      <c r="Q6" s="20"/>
      <c r="R6" s="20"/>
    </row>
    <row r="7" spans="2:20" ht="33" customHeight="1" x14ac:dyDescent="0.25">
      <c r="B7" s="300" t="s">
        <v>59</v>
      </c>
      <c r="C7" s="300"/>
      <c r="D7" s="300"/>
      <c r="E7" s="300"/>
      <c r="F7" s="300"/>
      <c r="G7" s="300"/>
      <c r="H7" s="300"/>
      <c r="I7" s="300"/>
      <c r="J7" s="300"/>
      <c r="K7" s="300"/>
      <c r="L7" s="300"/>
      <c r="M7" s="300"/>
      <c r="N7" s="300"/>
      <c r="O7" s="300"/>
      <c r="P7" s="300"/>
      <c r="Q7" s="300"/>
      <c r="R7" s="300"/>
      <c r="S7" s="300"/>
      <c r="T7" s="300"/>
    </row>
    <row r="8" spans="2:20" ht="33" customHeight="1" x14ac:dyDescent="0.25">
      <c r="B8" s="24" t="s">
        <v>1</v>
      </c>
      <c r="C8" s="24">
        <v>2007</v>
      </c>
      <c r="D8" s="24">
        <v>2008</v>
      </c>
      <c r="E8" s="24">
        <v>2009</v>
      </c>
      <c r="F8" s="24">
        <v>2010</v>
      </c>
      <c r="G8" s="24">
        <v>2011</v>
      </c>
      <c r="H8" s="24">
        <v>2012</v>
      </c>
      <c r="I8" s="24">
        <v>2013</v>
      </c>
      <c r="J8" s="24">
        <v>2014</v>
      </c>
      <c r="K8" s="24">
        <v>2015</v>
      </c>
      <c r="L8" s="24">
        <v>2016</v>
      </c>
      <c r="M8" s="24">
        <v>2017</v>
      </c>
      <c r="N8" s="24">
        <v>2018</v>
      </c>
      <c r="O8" s="24">
        <v>2019</v>
      </c>
      <c r="P8" s="24">
        <v>2020</v>
      </c>
      <c r="Q8" s="24">
        <v>2021</v>
      </c>
      <c r="R8" s="24">
        <v>2022</v>
      </c>
      <c r="S8" s="24">
        <v>2023</v>
      </c>
      <c r="T8" s="24">
        <v>2024</v>
      </c>
    </row>
    <row r="9" spans="2:20" ht="33" customHeight="1" x14ac:dyDescent="0.25">
      <c r="B9" s="116" t="s">
        <v>286</v>
      </c>
      <c r="C9" s="109">
        <v>583389</v>
      </c>
      <c r="D9" s="109">
        <v>665239</v>
      </c>
      <c r="E9" s="109">
        <v>715841</v>
      </c>
      <c r="F9" s="109">
        <v>826620</v>
      </c>
      <c r="G9" s="109">
        <v>938759</v>
      </c>
      <c r="H9" s="109">
        <v>1007629</v>
      </c>
      <c r="I9" s="109">
        <v>1114809</v>
      </c>
      <c r="J9" s="109">
        <v>1227732</v>
      </c>
      <c r="K9" s="109">
        <v>1287997</v>
      </c>
      <c r="L9" s="109">
        <v>1148622</v>
      </c>
      <c r="M9" s="109">
        <v>1220882</v>
      </c>
      <c r="N9" s="109">
        <v>1280209</v>
      </c>
      <c r="O9" s="109">
        <v>1213762</v>
      </c>
      <c r="P9" s="109">
        <v>802859</v>
      </c>
      <c r="Q9" s="109">
        <v>997681</v>
      </c>
      <c r="R9" s="109">
        <v>1209584</v>
      </c>
      <c r="S9" s="109">
        <v>1264009</v>
      </c>
      <c r="T9" s="109">
        <v>1280295</v>
      </c>
    </row>
    <row r="10" spans="2:20" ht="33" customHeight="1" x14ac:dyDescent="0.25">
      <c r="B10" s="116" t="s">
        <v>287</v>
      </c>
      <c r="C10" s="109">
        <v>478588</v>
      </c>
      <c r="D10" s="109">
        <v>541835</v>
      </c>
      <c r="E10" s="109">
        <v>574480</v>
      </c>
      <c r="F10" s="109">
        <v>590041</v>
      </c>
      <c r="G10" s="109">
        <v>639448</v>
      </c>
      <c r="H10" s="109">
        <v>782054</v>
      </c>
      <c r="I10" s="109">
        <v>812874</v>
      </c>
      <c r="J10" s="109">
        <v>972948</v>
      </c>
      <c r="K10" s="109">
        <v>875780</v>
      </c>
      <c r="L10" s="109">
        <v>789995</v>
      </c>
      <c r="M10" s="109">
        <v>892921</v>
      </c>
      <c r="N10" s="109">
        <v>844137</v>
      </c>
      <c r="O10" s="109">
        <v>860042</v>
      </c>
      <c r="P10" s="109">
        <v>581956</v>
      </c>
      <c r="Q10" s="109">
        <v>663755</v>
      </c>
      <c r="R10" s="109">
        <v>815798</v>
      </c>
      <c r="S10" s="109">
        <v>860163</v>
      </c>
      <c r="T10" s="109">
        <v>864790</v>
      </c>
    </row>
    <row r="11" spans="2:20" ht="33" customHeight="1" x14ac:dyDescent="0.25">
      <c r="B11" s="117" t="s">
        <v>307</v>
      </c>
      <c r="C11" s="78">
        <v>1061977</v>
      </c>
      <c r="D11" s="78">
        <v>1207074</v>
      </c>
      <c r="E11" s="78">
        <v>1290321</v>
      </c>
      <c r="F11" s="78">
        <v>1416661</v>
      </c>
      <c r="G11" s="78">
        <v>1578207</v>
      </c>
      <c r="H11" s="78">
        <v>1789683</v>
      </c>
      <c r="I11" s="78">
        <v>1927683</v>
      </c>
      <c r="J11" s="78">
        <v>2200680</v>
      </c>
      <c r="K11" s="78">
        <v>2163777</v>
      </c>
      <c r="L11" s="78">
        <v>1938617</v>
      </c>
      <c r="M11" s="78">
        <v>2113803</v>
      </c>
      <c r="N11" s="78">
        <v>2124346</v>
      </c>
      <c r="O11" s="78">
        <v>2073804</v>
      </c>
      <c r="P11" s="78">
        <v>1384815</v>
      </c>
      <c r="Q11" s="78">
        <v>1661436</v>
      </c>
      <c r="R11" s="78">
        <v>2025382</v>
      </c>
      <c r="S11" s="78">
        <v>2124172</v>
      </c>
      <c r="T11" s="78">
        <v>2145085</v>
      </c>
    </row>
    <row r="12" spans="2:20" ht="33" customHeight="1" x14ac:dyDescent="0.25">
      <c r="B12" s="116" t="s">
        <v>289</v>
      </c>
      <c r="C12" s="109">
        <v>49848726.264110103</v>
      </c>
      <c r="D12" s="109">
        <v>61139437.082446702</v>
      </c>
      <c r="E12" s="109">
        <v>60094976.937057696</v>
      </c>
      <c r="F12" s="109">
        <v>68151329.246774003</v>
      </c>
      <c r="G12" s="109">
        <v>78986647.839196697</v>
      </c>
      <c r="H12" s="109">
        <v>87735047.7407123</v>
      </c>
      <c r="I12" s="109">
        <v>96570334.734164804</v>
      </c>
      <c r="J12" s="109">
        <v>102717793.36090501</v>
      </c>
      <c r="K12" s="109">
        <v>97209557.101837903</v>
      </c>
      <c r="L12" s="109">
        <v>97671432.666643396</v>
      </c>
      <c r="M12" s="109">
        <v>104467485.714113</v>
      </c>
      <c r="N12" s="109">
        <v>107478961</v>
      </c>
      <c r="O12" s="109">
        <v>107595830.000003</v>
      </c>
      <c r="P12" s="109">
        <v>95865473.000000298</v>
      </c>
      <c r="Q12" s="109">
        <v>107179074.00000601</v>
      </c>
      <c r="R12" s="109">
        <v>116133120.999997</v>
      </c>
      <c r="S12" s="109">
        <v>121147056.999993</v>
      </c>
      <c r="T12" s="109">
        <v>124676074.670084</v>
      </c>
    </row>
    <row r="13" spans="2:20" ht="33" customHeight="1" x14ac:dyDescent="0.25">
      <c r="B13" s="117" t="s">
        <v>308</v>
      </c>
      <c r="C13" s="118">
        <v>2.13039946973449E-2</v>
      </c>
      <c r="D13" s="118">
        <v>1.97429688201456E-2</v>
      </c>
      <c r="E13" s="118">
        <v>2.1471361930156901E-2</v>
      </c>
      <c r="F13" s="118">
        <v>2.0786990006758502E-2</v>
      </c>
      <c r="G13" s="118">
        <v>1.99806808261184E-2</v>
      </c>
      <c r="H13" s="118">
        <v>2.0398723726567501E-2</v>
      </c>
      <c r="I13" s="118">
        <v>1.9961440594634498E-2</v>
      </c>
      <c r="J13" s="118">
        <v>2.1424525663901201E-2</v>
      </c>
      <c r="K13" s="118">
        <v>2.22588916615802E-2</v>
      </c>
      <c r="L13" s="118">
        <v>1.9848352246624502E-2</v>
      </c>
      <c r="M13" s="118">
        <v>2.0234075564761402E-2</v>
      </c>
      <c r="N13" s="118">
        <v>1.97652264241743E-2</v>
      </c>
      <c r="O13" s="118">
        <v>1.9274018333237899E-2</v>
      </c>
      <c r="P13" s="118">
        <v>1.44453989185449E-2</v>
      </c>
      <c r="Q13" s="118">
        <v>1.5501496122273899E-2</v>
      </c>
      <c r="R13" s="118">
        <v>1.74401754000915E-2</v>
      </c>
      <c r="S13" s="118">
        <v>1.7533830805317199E-2</v>
      </c>
      <c r="T13" s="118">
        <v>1.7205265771129599E-2</v>
      </c>
    </row>
    <row r="14" spans="2:20" ht="33" customHeight="1" x14ac:dyDescent="0.25">
      <c r="B14" s="119"/>
      <c r="C14" s="120"/>
      <c r="D14" s="120"/>
      <c r="E14" s="120"/>
      <c r="F14" s="120"/>
      <c r="G14" s="120"/>
      <c r="H14" s="120"/>
      <c r="I14" s="120"/>
      <c r="J14" s="120"/>
      <c r="K14" s="120"/>
      <c r="L14" s="120"/>
      <c r="M14" s="120"/>
      <c r="N14" s="120"/>
      <c r="O14" s="120"/>
      <c r="P14" s="120"/>
    </row>
    <row r="15" spans="2:20" ht="14.25" customHeight="1" x14ac:dyDescent="0.3">
      <c r="B15" s="34"/>
      <c r="D15" s="36"/>
      <c r="E15" s="36"/>
      <c r="F15" s="36"/>
      <c r="G15" s="36"/>
      <c r="H15" s="36"/>
      <c r="I15" s="36"/>
    </row>
    <row r="16" spans="2:20" ht="16.5" customHeight="1" x14ac:dyDescent="0.3">
      <c r="C16" s="37"/>
      <c r="D16" s="37"/>
      <c r="E16" s="37"/>
      <c r="F16" s="37"/>
      <c r="G16" s="37"/>
      <c r="H16" s="37"/>
      <c r="I16" s="37"/>
    </row>
    <row r="17" spans="2:20" ht="33" customHeight="1" x14ac:dyDescent="0.25">
      <c r="B17" s="299" t="s">
        <v>271</v>
      </c>
      <c r="C17" s="299"/>
      <c r="D17" s="299"/>
      <c r="E17" s="299"/>
      <c r="F17" s="299"/>
      <c r="G17" s="299"/>
      <c r="H17" s="299"/>
      <c r="I17" s="299"/>
      <c r="J17" s="299"/>
      <c r="K17" s="299"/>
      <c r="L17" s="299"/>
      <c r="M17" s="299"/>
      <c r="N17" s="299"/>
      <c r="O17" s="299"/>
      <c r="P17" s="299"/>
      <c r="Q17" s="299"/>
      <c r="R17" s="299"/>
      <c r="S17" s="299"/>
      <c r="T17" s="299"/>
    </row>
    <row r="18" spans="2:20" x14ac:dyDescent="0.25">
      <c r="F18" s="39"/>
    </row>
    <row r="19" spans="2:20" x14ac:dyDescent="0.25">
      <c r="F19" s="39"/>
    </row>
    <row r="20" spans="2:20" x14ac:dyDescent="0.25">
      <c r="F20" s="39"/>
    </row>
    <row r="21" spans="2:20" x14ac:dyDescent="0.25">
      <c r="F21" s="39"/>
    </row>
    <row r="22" spans="2:20" x14ac:dyDescent="0.25">
      <c r="F22" s="39"/>
    </row>
    <row r="23" spans="2:20" x14ac:dyDescent="0.25">
      <c r="F23" s="39"/>
    </row>
    <row r="24" spans="2:20" x14ac:dyDescent="0.25">
      <c r="F24" s="39"/>
    </row>
    <row r="25" spans="2:20" x14ac:dyDescent="0.25">
      <c r="F25" s="39"/>
    </row>
    <row r="26" spans="2:20" x14ac:dyDescent="0.25">
      <c r="F26" s="39"/>
    </row>
    <row r="27" spans="2:20" x14ac:dyDescent="0.25">
      <c r="F27" s="39"/>
    </row>
    <row r="28" spans="2:20" x14ac:dyDescent="0.25">
      <c r="F28" s="39"/>
    </row>
    <row r="29" spans="2:20" x14ac:dyDescent="0.25">
      <c r="F29" s="39"/>
    </row>
    <row r="30" spans="2:20" x14ac:dyDescent="0.25">
      <c r="F30" s="39"/>
    </row>
    <row r="31" spans="2:20" x14ac:dyDescent="0.25">
      <c r="F31" s="39"/>
    </row>
    <row r="32" spans="2:20" x14ac:dyDescent="0.25">
      <c r="F32" s="39"/>
    </row>
    <row r="33" spans="1:20" x14ac:dyDescent="0.25">
      <c r="F33" s="39"/>
    </row>
    <row r="34" spans="1:20" x14ac:dyDescent="0.25">
      <c r="F34" s="39"/>
    </row>
    <row r="35" spans="1:20" x14ac:dyDescent="0.25">
      <c r="F35" s="39"/>
    </row>
    <row r="36" spans="1:20" x14ac:dyDescent="0.25">
      <c r="F36" s="39"/>
    </row>
    <row r="37" spans="1:20" x14ac:dyDescent="0.25">
      <c r="F37" s="39"/>
    </row>
    <row r="38" spans="1:20" x14ac:dyDescent="0.25">
      <c r="F38" s="39"/>
    </row>
    <row r="39" spans="1:20" x14ac:dyDescent="0.25">
      <c r="F39" s="39"/>
    </row>
    <row r="40" spans="1:20" x14ac:dyDescent="0.25">
      <c r="F40" s="39"/>
    </row>
    <row r="41" spans="1:20" x14ac:dyDescent="0.25">
      <c r="F41" s="39"/>
    </row>
    <row r="42" spans="1:20" x14ac:dyDescent="0.25">
      <c r="F42" s="39"/>
    </row>
    <row r="43" spans="1:20" x14ac:dyDescent="0.25">
      <c r="F43" s="39"/>
    </row>
    <row r="44" spans="1:20" x14ac:dyDescent="0.25">
      <c r="F44" s="39"/>
    </row>
    <row r="45" spans="1:20" x14ac:dyDescent="0.25">
      <c r="F45" s="39"/>
    </row>
    <row r="46" spans="1:20" x14ac:dyDescent="0.25">
      <c r="F46" s="39"/>
    </row>
    <row r="47" spans="1:20" ht="33" customHeight="1" x14ac:dyDescent="0.25">
      <c r="B47" s="299" t="s">
        <v>275</v>
      </c>
      <c r="C47" s="299"/>
      <c r="D47" s="299"/>
      <c r="E47" s="299"/>
      <c r="F47" s="299"/>
      <c r="G47" s="299"/>
      <c r="H47" s="299"/>
      <c r="I47" s="299"/>
      <c r="J47" s="299"/>
      <c r="K47" s="299"/>
      <c r="L47" s="299"/>
      <c r="M47" s="299"/>
      <c r="N47" s="299"/>
      <c r="O47" s="299"/>
      <c r="P47" s="299"/>
      <c r="Q47" s="299"/>
      <c r="R47" s="299"/>
      <c r="S47" s="299"/>
      <c r="T47" s="299"/>
    </row>
    <row r="48" spans="1:20" x14ac:dyDescent="0.25">
      <c r="A48" s="122"/>
      <c r="B48" s="123"/>
      <c r="C48" s="123">
        <v>0</v>
      </c>
      <c r="D48" s="123">
        <v>0</v>
      </c>
      <c r="E48" s="124"/>
      <c r="F48" s="19"/>
      <c r="G48" s="19"/>
      <c r="H48" s="19"/>
      <c r="I48" s="19"/>
      <c r="J48" s="19"/>
      <c r="K48" s="19"/>
      <c r="L48" s="19"/>
      <c r="M48" s="19"/>
    </row>
    <row r="49" spans="1:20" x14ac:dyDescent="0.25">
      <c r="A49" s="46"/>
      <c r="C49" s="125">
        <v>2007</v>
      </c>
      <c r="D49" s="125">
        <v>2008</v>
      </c>
      <c r="E49" s="125">
        <v>2009</v>
      </c>
      <c r="F49" s="125">
        <v>2010</v>
      </c>
      <c r="G49" s="125">
        <v>2011</v>
      </c>
      <c r="H49" s="125">
        <v>2012</v>
      </c>
      <c r="I49" s="125">
        <v>2013</v>
      </c>
      <c r="J49" s="125">
        <v>2014</v>
      </c>
      <c r="K49" s="125">
        <v>2015</v>
      </c>
      <c r="L49" s="125">
        <v>2016</v>
      </c>
      <c r="M49" s="125">
        <v>2017</v>
      </c>
      <c r="N49" s="125">
        <v>2018</v>
      </c>
      <c r="O49" s="125">
        <v>2019</v>
      </c>
      <c r="P49" s="125">
        <v>2020</v>
      </c>
      <c r="Q49" s="125">
        <v>2021</v>
      </c>
      <c r="R49" s="125">
        <v>2022</v>
      </c>
      <c r="S49" s="125">
        <v>2023</v>
      </c>
      <c r="T49" s="125">
        <v>2024</v>
      </c>
    </row>
    <row r="50" spans="1:20" x14ac:dyDescent="0.25">
      <c r="A50" s="49"/>
      <c r="B50" s="126" t="e">
        <f>+#REF!</f>
        <v>#REF!</v>
      </c>
      <c r="C50" s="127">
        <f t="shared" ref="C50:T50" si="0">+C9/C12</f>
        <v>1.1703187698499453E-2</v>
      </c>
      <c r="D50" s="127">
        <f t="shared" si="0"/>
        <v>1.0880685720133853E-2</v>
      </c>
      <c r="E50" s="127">
        <f t="shared" si="0"/>
        <v>1.1911827518458953E-2</v>
      </c>
      <c r="F50" s="127">
        <f t="shared" si="0"/>
        <v>1.2129183819831786E-2</v>
      </c>
      <c r="G50" s="127">
        <f t="shared" si="0"/>
        <v>1.1885034061847424E-2</v>
      </c>
      <c r="H50" s="127">
        <f t="shared" si="0"/>
        <v>1.1484908550775462E-2</v>
      </c>
      <c r="I50" s="127">
        <f t="shared" si="0"/>
        <v>1.1544010933262315E-2</v>
      </c>
      <c r="J50" s="127">
        <f t="shared" si="0"/>
        <v>1.1952476390203316E-2</v>
      </c>
      <c r="K50" s="127">
        <f t="shared" si="0"/>
        <v>1.3249695178126146E-2</v>
      </c>
      <c r="L50" s="127">
        <f t="shared" si="0"/>
        <v>1.1760060937370439E-2</v>
      </c>
      <c r="M50" s="127">
        <f t="shared" si="0"/>
        <v>1.1686717562448863E-2</v>
      </c>
      <c r="N50" s="127">
        <f t="shared" si="0"/>
        <v>1.191125210077161E-2</v>
      </c>
      <c r="O50" s="127">
        <f t="shared" si="0"/>
        <v>1.1280753166734865E-2</v>
      </c>
      <c r="P50" s="127">
        <f t="shared" si="0"/>
        <v>8.3748504531970282E-3</v>
      </c>
      <c r="Q50" s="127">
        <f t="shared" si="0"/>
        <v>9.3085428224537938E-3</v>
      </c>
      <c r="R50" s="127">
        <f t="shared" si="0"/>
        <v>1.0415495507091652E-2</v>
      </c>
      <c r="S50" s="127">
        <f t="shared" si="0"/>
        <v>1.0433674835370315E-2</v>
      </c>
      <c r="T50" s="127">
        <f t="shared" si="0"/>
        <v>1.0268971038652748E-2</v>
      </c>
    </row>
    <row r="51" spans="1:20" x14ac:dyDescent="0.25">
      <c r="A51" s="49"/>
      <c r="B51" s="126" t="e">
        <f>+#REF!</f>
        <v>#REF!</v>
      </c>
      <c r="C51" s="127">
        <f t="shared" ref="C51:T51" si="1">C10/C12</f>
        <v>9.6008069988454646E-3</v>
      </c>
      <c r="D51" s="127">
        <f t="shared" si="1"/>
        <v>8.8622831000117648E-3</v>
      </c>
      <c r="E51" s="127">
        <f t="shared" si="1"/>
        <v>9.5595344116979879E-3</v>
      </c>
      <c r="F51" s="127">
        <f t="shared" si="1"/>
        <v>8.6578061869267212E-3</v>
      </c>
      <c r="G51" s="127">
        <f t="shared" si="1"/>
        <v>8.0956467642709275E-3</v>
      </c>
      <c r="H51" s="127">
        <f t="shared" si="1"/>
        <v>8.9138151757920357E-3</v>
      </c>
      <c r="I51" s="127">
        <f t="shared" si="1"/>
        <v>8.417429661372192E-3</v>
      </c>
      <c r="J51" s="127">
        <f t="shared" si="1"/>
        <v>9.4720492736977899E-3</v>
      </c>
      <c r="K51" s="127">
        <f t="shared" si="1"/>
        <v>9.0091964834540118E-3</v>
      </c>
      <c r="L51" s="127">
        <f t="shared" si="1"/>
        <v>8.0882913092540105E-3</v>
      </c>
      <c r="M51" s="127">
        <f t="shared" si="1"/>
        <v>8.5473580023125908E-3</v>
      </c>
      <c r="N51" s="127">
        <f t="shared" si="1"/>
        <v>7.8539743234026984E-3</v>
      </c>
      <c r="O51" s="127">
        <f t="shared" si="1"/>
        <v>7.9932651665029775E-3</v>
      </c>
      <c r="P51" s="127">
        <f t="shared" si="1"/>
        <v>6.0705484653478751E-3</v>
      </c>
      <c r="Q51" s="127">
        <f t="shared" si="1"/>
        <v>6.1929532998201012E-3</v>
      </c>
      <c r="R51" s="127">
        <f t="shared" si="1"/>
        <v>7.0246798929998709E-3</v>
      </c>
      <c r="S51" s="127">
        <f t="shared" si="1"/>
        <v>7.1001559699469191E-3</v>
      </c>
      <c r="T51" s="127">
        <f t="shared" si="1"/>
        <v>6.9362947324768977E-3</v>
      </c>
    </row>
    <row r="52" spans="1:20" x14ac:dyDescent="0.25">
      <c r="A52" s="49"/>
      <c r="B52" s="126"/>
      <c r="C52" s="127">
        <f>SUM(C50:C51)</f>
        <v>2.1303994697344918E-2</v>
      </c>
      <c r="D52" s="127">
        <f t="shared" ref="D52:T52" si="2">SUM(D50:D51)</f>
        <v>1.9742968820145618E-2</v>
      </c>
      <c r="E52" s="127">
        <f t="shared" si="2"/>
        <v>2.1471361930156939E-2</v>
      </c>
      <c r="F52" s="127">
        <f t="shared" si="2"/>
        <v>2.0786990006758509E-2</v>
      </c>
      <c r="G52" s="127">
        <f t="shared" si="2"/>
        <v>1.9980680826118351E-2</v>
      </c>
      <c r="H52" s="127">
        <f t="shared" si="2"/>
        <v>2.0398723726567498E-2</v>
      </c>
      <c r="I52" s="127">
        <f t="shared" si="2"/>
        <v>1.9961440594634505E-2</v>
      </c>
      <c r="J52" s="127">
        <f t="shared" si="2"/>
        <v>2.1424525663901108E-2</v>
      </c>
      <c r="K52" s="127">
        <f t="shared" si="2"/>
        <v>2.2258891661580158E-2</v>
      </c>
      <c r="L52" s="127">
        <f t="shared" si="2"/>
        <v>1.984835224662445E-2</v>
      </c>
      <c r="M52" s="127">
        <f t="shared" si="2"/>
        <v>2.0234075564761454E-2</v>
      </c>
      <c r="N52" s="127">
        <f t="shared" si="2"/>
        <v>1.9765226424174311E-2</v>
      </c>
      <c r="O52" s="127">
        <f t="shared" si="2"/>
        <v>1.9274018333237844E-2</v>
      </c>
      <c r="P52" s="127">
        <f t="shared" si="2"/>
        <v>1.4445398918544903E-2</v>
      </c>
      <c r="Q52" s="127">
        <f t="shared" si="2"/>
        <v>1.5501496122273896E-2</v>
      </c>
      <c r="R52" s="127">
        <f t="shared" si="2"/>
        <v>1.7440175400091525E-2</v>
      </c>
      <c r="S52" s="127">
        <f t="shared" si="2"/>
        <v>1.7533830805317233E-2</v>
      </c>
      <c r="T52" s="127">
        <f t="shared" si="2"/>
        <v>1.7205265771129644E-2</v>
      </c>
    </row>
    <row r="53" spans="1:20" x14ac:dyDescent="0.25">
      <c r="A53" s="46"/>
      <c r="B53" s="46"/>
      <c r="C53" s="128">
        <f t="shared" ref="C53:I53" si="3">+C52-C13</f>
        <v>0</v>
      </c>
      <c r="D53" s="128">
        <f t="shared" si="3"/>
        <v>0</v>
      </c>
      <c r="E53" s="128">
        <f t="shared" si="3"/>
        <v>3.8163916471489756E-17</v>
      </c>
      <c r="F53" s="128">
        <f t="shared" si="3"/>
        <v>0</v>
      </c>
      <c r="G53" s="128">
        <f t="shared" si="3"/>
        <v>-4.8572257327350599E-17</v>
      </c>
      <c r="H53" s="128">
        <f t="shared" si="3"/>
        <v>0</v>
      </c>
      <c r="I53" s="128">
        <f t="shared" si="3"/>
        <v>0</v>
      </c>
      <c r="J53" s="128"/>
      <c r="K53" s="128"/>
      <c r="L53" s="128"/>
      <c r="M53" s="128"/>
      <c r="N53" s="128"/>
      <c r="O53" s="128"/>
      <c r="P53" s="128"/>
      <c r="Q53" s="128"/>
      <c r="R53" s="128"/>
      <c r="S53" s="128"/>
      <c r="T53" s="128"/>
    </row>
    <row r="77" spans="2:21" ht="33" customHeight="1" x14ac:dyDescent="0.25">
      <c r="B77" s="299" t="s">
        <v>276</v>
      </c>
      <c r="C77" s="299"/>
      <c r="D77" s="299"/>
      <c r="E77" s="299"/>
      <c r="F77" s="299"/>
      <c r="G77" s="299"/>
      <c r="H77" s="299"/>
      <c r="I77" s="299"/>
      <c r="J77" s="299"/>
      <c r="K77" s="299"/>
      <c r="L77" s="299"/>
      <c r="M77" s="299"/>
      <c r="N77" s="299"/>
      <c r="O77" s="299"/>
      <c r="P77" s="299"/>
      <c r="Q77" s="299"/>
      <c r="R77" s="299"/>
      <c r="S77" s="299"/>
      <c r="T77" s="299"/>
    </row>
    <row r="78" spans="2:21" ht="16.5" customHeight="1" x14ac:dyDescent="0.3">
      <c r="B78" s="115"/>
      <c r="C78" s="115"/>
      <c r="D78" s="115"/>
      <c r="E78" s="115"/>
      <c r="F78" s="115"/>
      <c r="G78" s="115"/>
      <c r="H78" s="115"/>
      <c r="I78" s="115"/>
      <c r="J78" s="115"/>
      <c r="K78" s="115"/>
      <c r="L78" s="115"/>
      <c r="M78" s="115"/>
      <c r="N78" s="115"/>
      <c r="O78" s="115"/>
      <c r="P78" s="115"/>
      <c r="Q78" s="115"/>
      <c r="R78" s="115"/>
      <c r="S78" s="115"/>
      <c r="T78" s="115"/>
      <c r="U78" s="115"/>
    </row>
    <row r="79" spans="2:21" ht="16.5" customHeight="1" x14ac:dyDescent="0.3">
      <c r="B79" s="129"/>
      <c r="C79" s="129"/>
      <c r="D79" s="129"/>
      <c r="E79" s="129"/>
      <c r="F79" s="129"/>
      <c r="G79" s="129"/>
      <c r="H79" s="129"/>
      <c r="I79" s="129"/>
      <c r="J79" s="129"/>
      <c r="K79" s="115"/>
      <c r="L79" s="115"/>
      <c r="M79" s="115"/>
      <c r="N79" s="115"/>
      <c r="O79" s="115"/>
      <c r="P79" s="115"/>
      <c r="Q79" s="115"/>
      <c r="R79" s="115"/>
      <c r="S79" s="115"/>
      <c r="T79" s="115"/>
      <c r="U79" s="115"/>
    </row>
    <row r="80" spans="2:21" ht="16.5" customHeight="1" x14ac:dyDescent="0.25">
      <c r="B80" s="130"/>
      <c r="C80" s="131">
        <f t="shared" ref="C80:T80" si="4">+C8</f>
        <v>2007</v>
      </c>
      <c r="D80" s="131">
        <f t="shared" si="4"/>
        <v>2008</v>
      </c>
      <c r="E80" s="131">
        <f t="shared" si="4"/>
        <v>2009</v>
      </c>
      <c r="F80" s="131">
        <f t="shared" si="4"/>
        <v>2010</v>
      </c>
      <c r="G80" s="131">
        <f t="shared" si="4"/>
        <v>2011</v>
      </c>
      <c r="H80" s="131">
        <f t="shared" si="4"/>
        <v>2012</v>
      </c>
      <c r="I80" s="131">
        <f t="shared" si="4"/>
        <v>2013</v>
      </c>
      <c r="J80" s="131">
        <f t="shared" si="4"/>
        <v>2014</v>
      </c>
      <c r="K80" s="131">
        <f t="shared" si="4"/>
        <v>2015</v>
      </c>
      <c r="L80" s="131">
        <f t="shared" si="4"/>
        <v>2016</v>
      </c>
      <c r="M80" s="131">
        <f t="shared" si="4"/>
        <v>2017</v>
      </c>
      <c r="N80" s="131">
        <f t="shared" si="4"/>
        <v>2018</v>
      </c>
      <c r="O80" s="131">
        <f t="shared" si="4"/>
        <v>2019</v>
      </c>
      <c r="P80" s="131">
        <f t="shared" si="4"/>
        <v>2020</v>
      </c>
      <c r="Q80" s="131">
        <f t="shared" si="4"/>
        <v>2021</v>
      </c>
      <c r="R80" s="131">
        <f t="shared" si="4"/>
        <v>2022</v>
      </c>
      <c r="S80" s="131">
        <f t="shared" si="4"/>
        <v>2023</v>
      </c>
      <c r="T80" s="131">
        <f t="shared" si="4"/>
        <v>2024</v>
      </c>
      <c r="U80" s="131"/>
    </row>
    <row r="81" spans="2:21" ht="16.5" customHeight="1" x14ac:dyDescent="0.25">
      <c r="B81" s="132" t="e">
        <f>+#REF!</f>
        <v>#REF!</v>
      </c>
      <c r="C81" s="133">
        <f t="shared" ref="C81:T81" si="5">C9/C11</f>
        <v>0.54934240572065118</v>
      </c>
      <c r="D81" s="133">
        <f t="shared" si="5"/>
        <v>0.55111699862643049</v>
      </c>
      <c r="E81" s="133">
        <f t="shared" si="5"/>
        <v>0.55477745460238193</v>
      </c>
      <c r="F81" s="133">
        <f t="shared" si="5"/>
        <v>0.5834988045834536</v>
      </c>
      <c r="G81" s="133">
        <f t="shared" si="5"/>
        <v>0.59482628070969146</v>
      </c>
      <c r="H81" s="133">
        <f t="shared" si="5"/>
        <v>0.56302093722743074</v>
      </c>
      <c r="I81" s="133">
        <f t="shared" si="5"/>
        <v>0.57831552179481793</v>
      </c>
      <c r="J81" s="133">
        <f t="shared" si="5"/>
        <v>0.55788756202628276</v>
      </c>
      <c r="K81" s="133">
        <f t="shared" si="5"/>
        <v>0.59525403957986434</v>
      </c>
      <c r="L81" s="133">
        <f t="shared" si="5"/>
        <v>0.59249557803320618</v>
      </c>
      <c r="M81" s="133">
        <f t="shared" si="5"/>
        <v>0.57757605604685014</v>
      </c>
      <c r="N81" s="133">
        <f t="shared" si="5"/>
        <v>0.6026367644442101</v>
      </c>
      <c r="O81" s="133">
        <f t="shared" si="5"/>
        <v>0.58528289076499029</v>
      </c>
      <c r="P81" s="133">
        <f t="shared" si="5"/>
        <v>0.5797590291844037</v>
      </c>
      <c r="Q81" s="133">
        <f t="shared" si="5"/>
        <v>0.6004931878206563</v>
      </c>
      <c r="R81" s="133">
        <f t="shared" si="5"/>
        <v>0.59721277270164341</v>
      </c>
      <c r="S81" s="133">
        <f t="shared" si="5"/>
        <v>0.59505962793973366</v>
      </c>
      <c r="T81" s="133">
        <f t="shared" si="5"/>
        <v>0.59685047445672312</v>
      </c>
      <c r="U81" s="133"/>
    </row>
    <row r="82" spans="2:21" ht="16.5" customHeight="1" x14ac:dyDescent="0.25">
      <c r="B82" s="132" t="e">
        <f>+#REF!</f>
        <v>#REF!</v>
      </c>
      <c r="C82" s="133">
        <f t="shared" ref="C82:T82" si="6">C10/C11</f>
        <v>0.45065759427934882</v>
      </c>
      <c r="D82" s="133">
        <f t="shared" si="6"/>
        <v>0.44888300137356946</v>
      </c>
      <c r="E82" s="133">
        <f t="shared" si="6"/>
        <v>0.44522254539761813</v>
      </c>
      <c r="F82" s="133">
        <f t="shared" si="6"/>
        <v>0.4165011954165464</v>
      </c>
      <c r="G82" s="133">
        <f t="shared" si="6"/>
        <v>0.40517371929030854</v>
      </c>
      <c r="H82" s="133">
        <f t="shared" si="6"/>
        <v>0.4369790627725692</v>
      </c>
      <c r="I82" s="133">
        <f t="shared" si="6"/>
        <v>0.42168447820518207</v>
      </c>
      <c r="J82" s="133">
        <f t="shared" si="6"/>
        <v>0.44211243797371719</v>
      </c>
      <c r="K82" s="133">
        <f t="shared" si="6"/>
        <v>0.40474596042013572</v>
      </c>
      <c r="L82" s="133">
        <f t="shared" si="6"/>
        <v>0.40750442196679387</v>
      </c>
      <c r="M82" s="133">
        <f t="shared" si="6"/>
        <v>0.42242394395314986</v>
      </c>
      <c r="N82" s="133">
        <f t="shared" si="6"/>
        <v>0.3973632355557899</v>
      </c>
      <c r="O82" s="133">
        <f t="shared" si="6"/>
        <v>0.41471710923500965</v>
      </c>
      <c r="P82" s="133">
        <f t="shared" si="6"/>
        <v>0.4202409708155963</v>
      </c>
      <c r="Q82" s="133">
        <f t="shared" si="6"/>
        <v>0.39950681217934364</v>
      </c>
      <c r="R82" s="133">
        <f t="shared" si="6"/>
        <v>0.40278722729835653</v>
      </c>
      <c r="S82" s="133">
        <f t="shared" si="6"/>
        <v>0.40494037206026628</v>
      </c>
      <c r="T82" s="133">
        <f t="shared" si="6"/>
        <v>0.40314952554327682</v>
      </c>
      <c r="U82" s="133"/>
    </row>
    <row r="83" spans="2:21" ht="16.5" customHeight="1" x14ac:dyDescent="0.3">
      <c r="B83" s="132" t="e">
        <f>+#REF!</f>
        <v>#REF!</v>
      </c>
      <c r="C83" s="134">
        <f>SUM(C81:C82)</f>
        <v>1</v>
      </c>
      <c r="D83" s="134">
        <f t="shared" ref="D83:T83" si="7">SUM(D81:D82)</f>
        <v>1</v>
      </c>
      <c r="E83" s="134">
        <f t="shared" si="7"/>
        <v>1</v>
      </c>
      <c r="F83" s="134">
        <f t="shared" si="7"/>
        <v>1</v>
      </c>
      <c r="G83" s="134">
        <f t="shared" si="7"/>
        <v>1</v>
      </c>
      <c r="H83" s="134">
        <f t="shared" si="7"/>
        <v>1</v>
      </c>
      <c r="I83" s="134">
        <f t="shared" si="7"/>
        <v>1</v>
      </c>
      <c r="J83" s="134">
        <f t="shared" si="7"/>
        <v>1</v>
      </c>
      <c r="K83" s="134">
        <f t="shared" si="7"/>
        <v>1</v>
      </c>
      <c r="L83" s="134">
        <f t="shared" si="7"/>
        <v>1</v>
      </c>
      <c r="M83" s="134">
        <f t="shared" si="7"/>
        <v>1</v>
      </c>
      <c r="N83" s="134">
        <f t="shared" si="7"/>
        <v>1</v>
      </c>
      <c r="O83" s="134">
        <f t="shared" si="7"/>
        <v>1</v>
      </c>
      <c r="P83" s="134">
        <f t="shared" si="7"/>
        <v>1</v>
      </c>
      <c r="Q83" s="134">
        <f t="shared" si="7"/>
        <v>1</v>
      </c>
      <c r="R83" s="134">
        <f t="shared" si="7"/>
        <v>1</v>
      </c>
      <c r="S83" s="134">
        <f t="shared" si="7"/>
        <v>1</v>
      </c>
      <c r="T83" s="134">
        <f t="shared" si="7"/>
        <v>1</v>
      </c>
      <c r="U83" s="134"/>
    </row>
    <row r="84" spans="2:21" ht="16.5" customHeight="1" x14ac:dyDescent="0.3">
      <c r="B84" s="129"/>
      <c r="C84" s="129"/>
      <c r="D84" s="129"/>
      <c r="E84" s="129"/>
      <c r="F84" s="129"/>
      <c r="G84" s="129"/>
      <c r="H84" s="129"/>
      <c r="I84" s="129"/>
      <c r="J84" s="129"/>
      <c r="K84" s="115"/>
      <c r="L84" s="115"/>
      <c r="M84" s="115"/>
      <c r="N84" s="115"/>
      <c r="O84" s="115"/>
      <c r="P84" s="115"/>
      <c r="Q84" s="115"/>
      <c r="R84" s="115"/>
      <c r="S84" s="115"/>
      <c r="T84" s="115"/>
      <c r="U84" s="115"/>
    </row>
    <row r="85" spans="2:21" ht="16.5" customHeight="1" x14ac:dyDescent="0.3">
      <c r="B85" s="115"/>
      <c r="C85" s="115"/>
      <c r="D85" s="115"/>
      <c r="E85" s="115"/>
      <c r="F85" s="115"/>
      <c r="G85" s="115"/>
      <c r="H85" s="115"/>
      <c r="I85" s="115"/>
      <c r="J85" s="115"/>
      <c r="K85" s="115"/>
      <c r="L85" s="115"/>
      <c r="M85" s="115"/>
      <c r="N85" s="115"/>
      <c r="O85" s="115"/>
      <c r="P85" s="115"/>
      <c r="Q85" s="115"/>
      <c r="R85" s="115"/>
      <c r="S85" s="115"/>
      <c r="T85" s="115"/>
      <c r="U85" s="115"/>
    </row>
    <row r="86" spans="2:21" ht="16.5" customHeight="1" x14ac:dyDescent="0.3">
      <c r="B86" s="115"/>
      <c r="C86" s="115"/>
      <c r="D86" s="115"/>
      <c r="E86" s="115"/>
      <c r="F86" s="115"/>
      <c r="G86" s="115"/>
      <c r="H86" s="115"/>
      <c r="I86" s="115"/>
      <c r="J86" s="115"/>
      <c r="K86" s="115"/>
      <c r="L86" s="115"/>
      <c r="M86" s="115"/>
      <c r="N86" s="115"/>
      <c r="O86" s="115"/>
      <c r="P86" s="115"/>
      <c r="Q86" s="115"/>
      <c r="R86" s="115"/>
      <c r="S86" s="115"/>
      <c r="T86" s="115"/>
      <c r="U86" s="115"/>
    </row>
    <row r="87" spans="2:21" ht="16.5" customHeight="1" x14ac:dyDescent="0.3">
      <c r="B87" s="115"/>
      <c r="C87" s="115"/>
      <c r="D87" s="115"/>
      <c r="E87" s="115"/>
      <c r="F87" s="115"/>
      <c r="G87" s="115"/>
      <c r="H87" s="115"/>
      <c r="I87" s="115"/>
      <c r="J87" s="115"/>
      <c r="K87" s="115"/>
      <c r="L87" s="115"/>
      <c r="M87" s="115"/>
      <c r="N87" s="115"/>
      <c r="O87" s="115"/>
      <c r="P87" s="115"/>
      <c r="Q87" s="115"/>
      <c r="R87" s="115"/>
      <c r="S87" s="115"/>
      <c r="T87" s="115"/>
      <c r="U87" s="115"/>
    </row>
    <row r="88" spans="2:21" ht="16.5" customHeight="1" x14ac:dyDescent="0.3">
      <c r="B88" s="115"/>
      <c r="C88" s="115"/>
      <c r="D88" s="115"/>
      <c r="E88" s="115"/>
      <c r="F88" s="115"/>
      <c r="G88" s="115"/>
      <c r="H88" s="115"/>
      <c r="I88" s="115"/>
      <c r="J88" s="115"/>
      <c r="K88" s="115"/>
      <c r="L88" s="115"/>
      <c r="M88" s="115"/>
      <c r="N88" s="115"/>
      <c r="O88" s="115"/>
      <c r="P88" s="115"/>
    </row>
    <row r="89" spans="2:21" ht="16.5" customHeight="1" x14ac:dyDescent="0.3">
      <c r="B89" s="115"/>
      <c r="C89" s="115"/>
      <c r="D89" s="115"/>
      <c r="E89" s="115"/>
      <c r="F89" s="115"/>
      <c r="G89" s="115"/>
      <c r="H89" s="115"/>
      <c r="I89" s="115"/>
      <c r="J89" s="115"/>
      <c r="K89" s="115"/>
      <c r="L89" s="115"/>
      <c r="M89" s="115"/>
      <c r="N89" s="115"/>
      <c r="O89" s="115"/>
      <c r="P89" s="115"/>
    </row>
    <row r="90" spans="2:21" ht="16.5" customHeight="1" x14ac:dyDescent="0.3">
      <c r="B90" s="115"/>
      <c r="C90" s="115"/>
      <c r="D90" s="115"/>
      <c r="E90" s="115"/>
      <c r="F90" s="115"/>
      <c r="G90" s="115"/>
      <c r="H90" s="115"/>
      <c r="I90" s="115"/>
      <c r="J90" s="115"/>
      <c r="K90" s="115"/>
      <c r="L90" s="115"/>
      <c r="M90" s="115"/>
      <c r="N90" s="115"/>
      <c r="O90" s="115"/>
      <c r="P90" s="115"/>
    </row>
    <row r="91" spans="2:21" ht="16.5" customHeight="1" x14ac:dyDescent="0.3">
      <c r="B91" s="115"/>
      <c r="C91" s="115"/>
      <c r="D91" s="115"/>
      <c r="E91" s="115"/>
      <c r="F91" s="115"/>
      <c r="G91" s="115"/>
      <c r="H91" s="115"/>
      <c r="I91" s="115"/>
      <c r="J91" s="115"/>
      <c r="K91" s="115"/>
      <c r="L91" s="115"/>
      <c r="M91" s="115"/>
      <c r="N91" s="115"/>
      <c r="O91" s="115"/>
      <c r="P91" s="115"/>
    </row>
    <row r="92" spans="2:21" ht="16.5" customHeight="1" x14ac:dyDescent="0.3">
      <c r="B92" s="115"/>
      <c r="C92" s="115"/>
      <c r="D92" s="115"/>
      <c r="E92" s="115"/>
      <c r="F92" s="115"/>
      <c r="G92" s="115"/>
      <c r="H92" s="115"/>
      <c r="I92" s="115"/>
      <c r="J92" s="115"/>
      <c r="K92" s="115"/>
      <c r="L92" s="115"/>
      <c r="M92" s="115"/>
      <c r="N92" s="115"/>
      <c r="O92" s="115"/>
      <c r="P92" s="115"/>
    </row>
    <row r="93" spans="2:21" ht="16.5" customHeight="1" x14ac:dyDescent="0.3">
      <c r="B93" s="115"/>
      <c r="C93" s="115"/>
      <c r="D93" s="115"/>
      <c r="E93" s="115"/>
      <c r="F93" s="115"/>
      <c r="G93" s="115"/>
      <c r="H93" s="115"/>
      <c r="I93" s="115"/>
      <c r="J93" s="115"/>
      <c r="K93" s="115"/>
      <c r="L93" s="115"/>
      <c r="M93" s="115"/>
      <c r="N93" s="115"/>
      <c r="O93" s="115"/>
      <c r="P93" s="115"/>
    </row>
    <row r="104" spans="2:13" ht="14.25" customHeight="1" x14ac:dyDescent="0.3">
      <c r="B104" s="34" t="s">
        <v>285</v>
      </c>
      <c r="D104" s="35"/>
      <c r="E104" s="35"/>
      <c r="F104" s="35"/>
      <c r="G104" s="35"/>
      <c r="H104" s="35"/>
      <c r="I104" s="35"/>
      <c r="J104" s="35"/>
      <c r="K104" s="35"/>
      <c r="L104" s="35"/>
      <c r="M104" s="35"/>
    </row>
    <row r="105" spans="2:13" ht="14.25" customHeight="1" x14ac:dyDescent="0.3">
      <c r="B105" s="34" t="s">
        <v>264</v>
      </c>
      <c r="D105" s="36"/>
      <c r="E105" s="36"/>
      <c r="F105" s="36"/>
      <c r="G105" s="36"/>
      <c r="H105" s="36"/>
      <c r="I105" s="36"/>
    </row>
    <row r="106" spans="2:13" ht="15.75" customHeight="1" x14ac:dyDescent="0.3">
      <c r="B106" s="34"/>
      <c r="C106" s="135"/>
      <c r="D106" s="135"/>
      <c r="E106" s="135"/>
      <c r="F106" s="56"/>
    </row>
    <row r="107" spans="2:13" ht="15" customHeight="1" x14ac:dyDescent="0.25">
      <c r="F107" s="56"/>
    </row>
  </sheetData>
  <sheetProtection selectLockedCells="1" selectUnlockedCells="1"/>
  <mergeCells count="6">
    <mergeCell ref="B47:T47"/>
    <mergeCell ref="B77:T77"/>
    <mergeCell ref="B5:T5"/>
    <mergeCell ref="B4:T4"/>
    <mergeCell ref="B7:T7"/>
    <mergeCell ref="B17:T17"/>
  </mergeCells>
  <hyperlinks>
    <hyperlink ref="B2" location="Indice!A1" display="Índice"/>
    <hyperlink ref="S2" location="'1.1.4_PROD-MyNM'!A1" display="Anterior"/>
    <hyperlink ref="T2" location="'1.2.2_CI-CARACT'!A1" display="Siguiente"/>
  </hyperlinks>
  <pageMargins left="0.25" right="0.25" top="0.75" bottom="0.75" header="0.3" footer="0.3"/>
  <pageSetup paperSize="9" scale="44" orientation="portrait" horizontalDpi="4294967293"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59"/>
  <sheetViews>
    <sheetView showGridLines="0" showZeros="0" zoomScale="60" zoomScaleNormal="60" zoomScaleSheetLayoutView="100" workbookViewId="0">
      <pane ySplit="2" topLeftCell="A3" activePane="bottomLeft" state="frozen"/>
      <selection activeCell="G112" sqref="G112"/>
      <selection pane="bottomLeft" activeCell="G20" sqref="G20"/>
    </sheetView>
  </sheetViews>
  <sheetFormatPr baseColWidth="10" defaultRowHeight="13.5" x14ac:dyDescent="0.25"/>
  <cols>
    <col min="1" max="1" width="2.7109375" customWidth="1"/>
    <col min="2" max="2" width="50.7109375" customWidth="1"/>
    <col min="3" max="20" width="14.28515625" customWidth="1"/>
    <col min="21" max="21" width="2.7109375" customWidth="1"/>
    <col min="22" max="251" width="11.42578125" customWidth="1"/>
    <col min="252" max="252" width="2.7109375" customWidth="1"/>
    <col min="253" max="253" width="5.5703125" customWidth="1"/>
    <col min="254" max="254" width="14.5703125" customWidth="1"/>
    <col min="255" max="255" width="11.85546875" customWidth="1"/>
    <col min="256" max="258" width="15.7109375" customWidth="1"/>
  </cols>
  <sheetData>
    <row r="1" spans="2:21" ht="85.15" customHeight="1" x14ac:dyDescent="0.25"/>
    <row r="2" spans="2:21" ht="17.25" customHeight="1" x14ac:dyDescent="0.25">
      <c r="B2" s="14" t="s">
        <v>0</v>
      </c>
      <c r="C2" s="15"/>
      <c r="D2" s="15"/>
      <c r="E2" s="15"/>
      <c r="F2" s="15"/>
      <c r="G2" s="15"/>
      <c r="H2" s="15"/>
      <c r="I2" s="15"/>
      <c r="J2" s="15"/>
      <c r="K2" s="15"/>
      <c r="L2" s="15"/>
      <c r="M2" s="15"/>
      <c r="S2" s="16" t="s">
        <v>138</v>
      </c>
      <c r="T2" s="16" t="s">
        <v>137</v>
      </c>
    </row>
    <row r="3" spans="2:21" ht="18" customHeight="1" x14ac:dyDescent="0.25">
      <c r="B3" s="17"/>
      <c r="C3" s="18"/>
      <c r="D3" s="18"/>
      <c r="E3" s="18"/>
      <c r="F3" s="18"/>
      <c r="G3" s="18"/>
      <c r="H3" s="18"/>
      <c r="I3" s="18"/>
      <c r="J3" s="18"/>
      <c r="K3" s="18"/>
      <c r="L3" s="18"/>
      <c r="M3" s="18"/>
      <c r="S3" s="20"/>
      <c r="T3" s="20"/>
    </row>
    <row r="4" spans="2:21" ht="18" customHeight="1" x14ac:dyDescent="0.25">
      <c r="B4" s="298" t="s">
        <v>39</v>
      </c>
      <c r="C4" s="298"/>
      <c r="D4" s="298"/>
      <c r="E4" s="298"/>
      <c r="F4" s="298"/>
      <c r="G4" s="298"/>
      <c r="H4" s="298"/>
      <c r="I4" s="298"/>
      <c r="J4" s="298"/>
      <c r="K4" s="298"/>
      <c r="L4" s="298"/>
      <c r="M4" s="298"/>
      <c r="N4" s="298"/>
      <c r="O4" s="298"/>
      <c r="P4" s="298"/>
      <c r="Q4" s="298"/>
      <c r="R4" s="298"/>
      <c r="S4" s="298"/>
      <c r="T4" s="298"/>
    </row>
    <row r="5" spans="2:21" ht="34.9" customHeight="1" x14ac:dyDescent="0.25">
      <c r="B5" s="299" t="s">
        <v>210</v>
      </c>
      <c r="C5" s="299"/>
      <c r="D5" s="299"/>
      <c r="E5" s="299"/>
      <c r="F5" s="299"/>
      <c r="G5" s="299"/>
      <c r="H5" s="299"/>
      <c r="I5" s="299"/>
      <c r="J5" s="299"/>
      <c r="K5" s="299"/>
      <c r="L5" s="299"/>
      <c r="M5" s="299"/>
      <c r="N5" s="299"/>
      <c r="O5" s="299"/>
      <c r="P5" s="299"/>
      <c r="Q5" s="299"/>
      <c r="R5" s="299"/>
      <c r="S5" s="299"/>
      <c r="T5" s="299"/>
    </row>
    <row r="6" spans="2:21" ht="18" customHeight="1" x14ac:dyDescent="0.25">
      <c r="C6" s="21"/>
      <c r="D6" s="21"/>
      <c r="E6" s="21"/>
      <c r="F6" s="21"/>
      <c r="G6" s="21"/>
      <c r="H6" s="21"/>
      <c r="I6" s="21"/>
      <c r="J6" s="21"/>
      <c r="K6" s="21"/>
      <c r="L6" s="21"/>
      <c r="M6" s="21"/>
      <c r="N6" s="21"/>
      <c r="O6" s="21"/>
      <c r="P6" s="21"/>
      <c r="Q6" s="20"/>
      <c r="R6" s="20"/>
    </row>
    <row r="7" spans="2:21" ht="33" customHeight="1" x14ac:dyDescent="0.25">
      <c r="B7" s="300" t="s">
        <v>58</v>
      </c>
      <c r="C7" s="300"/>
      <c r="D7" s="300"/>
      <c r="E7" s="300"/>
      <c r="F7" s="300"/>
      <c r="G7" s="300"/>
      <c r="H7" s="300"/>
      <c r="I7" s="300"/>
      <c r="J7" s="300"/>
      <c r="K7" s="300"/>
      <c r="L7" s="300"/>
      <c r="M7" s="300"/>
      <c r="N7" s="300"/>
      <c r="O7" s="300"/>
      <c r="P7" s="300"/>
      <c r="Q7" s="300"/>
      <c r="R7" s="300"/>
      <c r="S7" s="300"/>
      <c r="T7" s="300"/>
    </row>
    <row r="8" spans="2:21" ht="33" customHeight="1" x14ac:dyDescent="0.25">
      <c r="B8" s="55" t="s">
        <v>1</v>
      </c>
      <c r="C8" s="55">
        <v>2007</v>
      </c>
      <c r="D8" s="55">
        <v>2008</v>
      </c>
      <c r="E8" s="55">
        <v>2009</v>
      </c>
      <c r="F8" s="55">
        <v>2010</v>
      </c>
      <c r="G8" s="55">
        <v>2011</v>
      </c>
      <c r="H8" s="55">
        <v>2012</v>
      </c>
      <c r="I8" s="55">
        <v>2013</v>
      </c>
      <c r="J8" s="55">
        <v>2014</v>
      </c>
      <c r="K8" s="55">
        <v>2015</v>
      </c>
      <c r="L8" s="55">
        <v>2016</v>
      </c>
      <c r="M8" s="55">
        <v>2017</v>
      </c>
      <c r="N8" s="55">
        <v>2018</v>
      </c>
      <c r="O8" s="55">
        <v>2019</v>
      </c>
      <c r="P8" s="55">
        <v>2020</v>
      </c>
      <c r="Q8" s="24">
        <v>2021</v>
      </c>
      <c r="R8" s="24">
        <v>2022</v>
      </c>
      <c r="S8" s="24">
        <v>2023</v>
      </c>
      <c r="T8" s="24">
        <v>2024</v>
      </c>
      <c r="U8" s="56"/>
    </row>
    <row r="9" spans="2:21" ht="33" customHeight="1" x14ac:dyDescent="0.25">
      <c r="B9" s="27" t="s">
        <v>291</v>
      </c>
      <c r="C9" s="26">
        <v>11153</v>
      </c>
      <c r="D9" s="26">
        <v>12440</v>
      </c>
      <c r="E9" s="26">
        <v>17046</v>
      </c>
      <c r="F9" s="26">
        <v>20602</v>
      </c>
      <c r="G9" s="26">
        <v>26305</v>
      </c>
      <c r="H9" s="26">
        <v>58984</v>
      </c>
      <c r="I9" s="26">
        <v>100839</v>
      </c>
      <c r="J9" s="26">
        <v>127496</v>
      </c>
      <c r="K9" s="26">
        <v>131449</v>
      </c>
      <c r="L9" s="26">
        <v>124743</v>
      </c>
      <c r="M9" s="26">
        <v>60236</v>
      </c>
      <c r="N9" s="26">
        <v>58374</v>
      </c>
      <c r="O9" s="26">
        <v>54309</v>
      </c>
      <c r="P9" s="26">
        <v>40522</v>
      </c>
      <c r="Q9" s="26">
        <v>56990</v>
      </c>
      <c r="R9" s="26">
        <v>47112</v>
      </c>
      <c r="S9" s="26">
        <v>46699</v>
      </c>
      <c r="T9" s="26">
        <v>52635</v>
      </c>
    </row>
    <row r="10" spans="2:21" ht="33" customHeight="1" x14ac:dyDescent="0.25">
      <c r="B10" s="27" t="s">
        <v>292</v>
      </c>
      <c r="C10" s="26">
        <v>27878</v>
      </c>
      <c r="D10" s="26">
        <v>29530</v>
      </c>
      <c r="E10" s="26">
        <v>31306</v>
      </c>
      <c r="F10" s="26">
        <v>32318</v>
      </c>
      <c r="G10" s="26">
        <v>32917</v>
      </c>
      <c r="H10" s="26">
        <v>31229</v>
      </c>
      <c r="I10" s="26">
        <v>21916</v>
      </c>
      <c r="J10" s="26">
        <v>32502</v>
      </c>
      <c r="K10" s="26">
        <v>35846</v>
      </c>
      <c r="L10" s="26">
        <v>32353</v>
      </c>
      <c r="M10" s="26">
        <v>32161</v>
      </c>
      <c r="N10" s="26">
        <v>42108</v>
      </c>
      <c r="O10" s="26">
        <v>42797</v>
      </c>
      <c r="P10" s="26">
        <v>20832</v>
      </c>
      <c r="Q10" s="26">
        <v>26301</v>
      </c>
      <c r="R10" s="26">
        <v>31645</v>
      </c>
      <c r="S10" s="26">
        <v>34954</v>
      </c>
      <c r="T10" s="26">
        <v>34612</v>
      </c>
    </row>
    <row r="11" spans="2:21" ht="33" customHeight="1" x14ac:dyDescent="0.25">
      <c r="B11" s="27" t="s">
        <v>293</v>
      </c>
      <c r="C11" s="26">
        <v>27983</v>
      </c>
      <c r="D11" s="26">
        <v>33087</v>
      </c>
      <c r="E11" s="26">
        <v>32799</v>
      </c>
      <c r="F11" s="26">
        <v>39848</v>
      </c>
      <c r="G11" s="26">
        <v>47955</v>
      </c>
      <c r="H11" s="26">
        <v>51200</v>
      </c>
      <c r="I11" s="26">
        <v>64957</v>
      </c>
      <c r="J11" s="26">
        <v>71886</v>
      </c>
      <c r="K11" s="26">
        <v>90869</v>
      </c>
      <c r="L11" s="26">
        <v>82889</v>
      </c>
      <c r="M11" s="26">
        <v>104188</v>
      </c>
      <c r="N11" s="26">
        <v>106242</v>
      </c>
      <c r="O11" s="26">
        <v>92633</v>
      </c>
      <c r="P11" s="26">
        <v>43341</v>
      </c>
      <c r="Q11" s="26">
        <v>53803</v>
      </c>
      <c r="R11" s="26">
        <v>72994</v>
      </c>
      <c r="S11" s="26">
        <v>85327</v>
      </c>
      <c r="T11" s="26">
        <v>81708</v>
      </c>
    </row>
    <row r="12" spans="2:21" ht="33" customHeight="1" x14ac:dyDescent="0.25">
      <c r="B12" s="27" t="s">
        <v>294</v>
      </c>
      <c r="C12" s="26">
        <v>156659</v>
      </c>
      <c r="D12" s="26">
        <v>182078</v>
      </c>
      <c r="E12" s="26">
        <v>189293</v>
      </c>
      <c r="F12" s="26">
        <v>195855</v>
      </c>
      <c r="G12" s="26">
        <v>236390</v>
      </c>
      <c r="H12" s="26">
        <v>244352</v>
      </c>
      <c r="I12" s="26">
        <v>243477</v>
      </c>
      <c r="J12" s="26">
        <v>260315</v>
      </c>
      <c r="K12" s="26">
        <v>290165</v>
      </c>
      <c r="L12" s="26">
        <v>261167</v>
      </c>
      <c r="M12" s="26">
        <v>309403</v>
      </c>
      <c r="N12" s="26">
        <v>331681</v>
      </c>
      <c r="O12" s="26">
        <v>294433</v>
      </c>
      <c r="P12" s="26">
        <v>158760</v>
      </c>
      <c r="Q12" s="26">
        <v>191657</v>
      </c>
      <c r="R12" s="26">
        <v>229157</v>
      </c>
      <c r="S12" s="26">
        <v>261542</v>
      </c>
      <c r="T12" s="26">
        <v>250204</v>
      </c>
    </row>
    <row r="13" spans="2:21" ht="33" customHeight="1" x14ac:dyDescent="0.25">
      <c r="B13" s="27" t="s">
        <v>295</v>
      </c>
      <c r="C13" s="26">
        <v>56086</v>
      </c>
      <c r="D13" s="26">
        <v>57704</v>
      </c>
      <c r="E13" s="26">
        <v>63249</v>
      </c>
      <c r="F13" s="26">
        <v>69572</v>
      </c>
      <c r="G13" s="26">
        <v>73519</v>
      </c>
      <c r="H13" s="26">
        <v>74789</v>
      </c>
      <c r="I13" s="26">
        <v>86383</v>
      </c>
      <c r="J13" s="26">
        <v>95248</v>
      </c>
      <c r="K13" s="26">
        <v>104972</v>
      </c>
      <c r="L13" s="26">
        <v>95459</v>
      </c>
      <c r="M13" s="26">
        <v>121676</v>
      </c>
      <c r="N13" s="26">
        <v>132520</v>
      </c>
      <c r="O13" s="26">
        <v>117313</v>
      </c>
      <c r="P13" s="26">
        <v>67491</v>
      </c>
      <c r="Q13" s="26">
        <v>86019</v>
      </c>
      <c r="R13" s="26">
        <v>103817</v>
      </c>
      <c r="S13" s="26">
        <v>126897</v>
      </c>
      <c r="T13" s="26">
        <v>127865</v>
      </c>
    </row>
    <row r="14" spans="2:21" ht="33" customHeight="1" x14ac:dyDescent="0.25">
      <c r="B14" s="27" t="s">
        <v>296</v>
      </c>
      <c r="C14" s="26">
        <v>45085</v>
      </c>
      <c r="D14" s="26">
        <v>47150</v>
      </c>
      <c r="E14" s="26">
        <v>50667</v>
      </c>
      <c r="F14" s="26">
        <v>58720</v>
      </c>
      <c r="G14" s="26">
        <v>64815</v>
      </c>
      <c r="H14" s="26">
        <v>68182</v>
      </c>
      <c r="I14" s="26">
        <v>81886</v>
      </c>
      <c r="J14" s="26">
        <v>91930</v>
      </c>
      <c r="K14" s="26">
        <v>72069</v>
      </c>
      <c r="L14" s="26">
        <v>64784</v>
      </c>
      <c r="M14" s="26">
        <v>74662</v>
      </c>
      <c r="N14" s="26">
        <v>71852</v>
      </c>
      <c r="O14" s="26">
        <v>69499</v>
      </c>
      <c r="P14" s="26">
        <v>48820</v>
      </c>
      <c r="Q14" s="26">
        <v>56362</v>
      </c>
      <c r="R14" s="26">
        <v>71503</v>
      </c>
      <c r="S14" s="26">
        <v>83926</v>
      </c>
      <c r="T14" s="26">
        <v>84701</v>
      </c>
    </row>
    <row r="15" spans="2:21" ht="33" customHeight="1" x14ac:dyDescent="0.25">
      <c r="B15" s="27" t="s">
        <v>297</v>
      </c>
      <c r="C15" s="26">
        <v>6438</v>
      </c>
      <c r="D15" s="26">
        <v>8069</v>
      </c>
      <c r="E15" s="26">
        <v>8742</v>
      </c>
      <c r="F15" s="26">
        <v>12803</v>
      </c>
      <c r="G15" s="26">
        <v>17291</v>
      </c>
      <c r="H15" s="26">
        <v>22609</v>
      </c>
      <c r="I15" s="26">
        <v>23603</v>
      </c>
      <c r="J15" s="26">
        <v>24854</v>
      </c>
      <c r="K15" s="26">
        <v>27555</v>
      </c>
      <c r="L15" s="26">
        <v>28915</v>
      </c>
      <c r="M15" s="26">
        <v>30228</v>
      </c>
      <c r="N15" s="26">
        <v>33409</v>
      </c>
      <c r="O15" s="26">
        <v>38339</v>
      </c>
      <c r="P15" s="26">
        <v>28888</v>
      </c>
      <c r="Q15" s="26">
        <v>41462</v>
      </c>
      <c r="R15" s="26">
        <v>49327</v>
      </c>
      <c r="S15" s="26">
        <v>53593</v>
      </c>
      <c r="T15" s="26">
        <v>55819</v>
      </c>
    </row>
    <row r="16" spans="2:21" ht="33" customHeight="1" x14ac:dyDescent="0.25">
      <c r="B16" s="27" t="s">
        <v>298</v>
      </c>
      <c r="C16" s="26">
        <v>192649</v>
      </c>
      <c r="D16" s="26">
        <v>231141</v>
      </c>
      <c r="E16" s="26">
        <v>258769</v>
      </c>
      <c r="F16" s="26">
        <v>323049</v>
      </c>
      <c r="G16" s="26">
        <v>357634</v>
      </c>
      <c r="H16" s="26">
        <v>366830</v>
      </c>
      <c r="I16" s="26">
        <v>389903</v>
      </c>
      <c r="J16" s="26">
        <v>390710</v>
      </c>
      <c r="K16" s="26">
        <v>421275</v>
      </c>
      <c r="L16" s="26">
        <v>350699</v>
      </c>
      <c r="M16" s="26">
        <v>372908</v>
      </c>
      <c r="N16" s="26">
        <v>384406</v>
      </c>
      <c r="O16" s="26">
        <v>390592</v>
      </c>
      <c r="P16" s="26">
        <v>314086</v>
      </c>
      <c r="Q16" s="26">
        <v>386116</v>
      </c>
      <c r="R16" s="26">
        <v>481461</v>
      </c>
      <c r="S16" s="26">
        <v>458384</v>
      </c>
      <c r="T16" s="26">
        <v>487827</v>
      </c>
    </row>
    <row r="17" spans="2:20" ht="33" customHeight="1" x14ac:dyDescent="0.25">
      <c r="B17" s="27" t="s">
        <v>299</v>
      </c>
      <c r="C17" s="26">
        <v>59458</v>
      </c>
      <c r="D17" s="26">
        <v>64040</v>
      </c>
      <c r="E17" s="26">
        <v>63970</v>
      </c>
      <c r="F17" s="26">
        <v>73853</v>
      </c>
      <c r="G17" s="26">
        <v>81933</v>
      </c>
      <c r="H17" s="26">
        <v>89454</v>
      </c>
      <c r="I17" s="26">
        <v>101845</v>
      </c>
      <c r="J17" s="26">
        <v>132791</v>
      </c>
      <c r="K17" s="26">
        <v>113797</v>
      </c>
      <c r="L17" s="26">
        <v>107613</v>
      </c>
      <c r="M17" s="26">
        <v>115420</v>
      </c>
      <c r="N17" s="26">
        <v>119617</v>
      </c>
      <c r="O17" s="26">
        <v>113847</v>
      </c>
      <c r="P17" s="26">
        <v>80119</v>
      </c>
      <c r="Q17" s="26">
        <v>98971</v>
      </c>
      <c r="R17" s="26">
        <v>122568</v>
      </c>
      <c r="S17" s="26">
        <v>112687</v>
      </c>
      <c r="T17" s="26">
        <v>104924</v>
      </c>
    </row>
    <row r="18" spans="2:20" ht="33" customHeight="1" x14ac:dyDescent="0.25">
      <c r="B18" s="57" t="s">
        <v>162</v>
      </c>
      <c r="C18" s="29">
        <v>583389</v>
      </c>
      <c r="D18" s="29">
        <v>665239</v>
      </c>
      <c r="E18" s="29">
        <v>715841</v>
      </c>
      <c r="F18" s="29">
        <v>826620</v>
      </c>
      <c r="G18" s="29">
        <v>938759</v>
      </c>
      <c r="H18" s="29">
        <v>1007629</v>
      </c>
      <c r="I18" s="29">
        <v>1114809</v>
      </c>
      <c r="J18" s="29">
        <v>1227732</v>
      </c>
      <c r="K18" s="29">
        <v>1287997</v>
      </c>
      <c r="L18" s="29">
        <v>1148622</v>
      </c>
      <c r="M18" s="29">
        <v>1220882</v>
      </c>
      <c r="N18" s="29">
        <v>1280209</v>
      </c>
      <c r="O18" s="29">
        <v>1213762</v>
      </c>
      <c r="P18" s="29">
        <v>802859</v>
      </c>
      <c r="Q18" s="29">
        <v>997681</v>
      </c>
      <c r="R18" s="29">
        <v>1209584</v>
      </c>
      <c r="S18" s="29">
        <v>1264009</v>
      </c>
      <c r="T18" s="29">
        <v>1280295</v>
      </c>
    </row>
    <row r="19" spans="2:20" ht="33" customHeight="1" x14ac:dyDescent="0.25">
      <c r="B19" s="59"/>
      <c r="C19" s="59"/>
      <c r="D19" s="59"/>
      <c r="E19" s="59"/>
      <c r="F19" s="59"/>
      <c r="G19" s="59"/>
      <c r="H19" s="59"/>
      <c r="I19" s="59"/>
      <c r="J19" s="59"/>
      <c r="K19" s="59"/>
      <c r="L19" s="59"/>
      <c r="M19" s="59"/>
      <c r="N19" s="59"/>
      <c r="O19" s="59"/>
      <c r="P19" s="59"/>
    </row>
    <row r="20" spans="2:20" ht="14.25" customHeight="1" x14ac:dyDescent="0.3">
      <c r="B20" s="34"/>
      <c r="D20" s="36"/>
      <c r="E20" s="36"/>
      <c r="F20" s="36"/>
      <c r="G20" s="36"/>
      <c r="H20" s="36"/>
      <c r="I20" s="36"/>
    </row>
    <row r="21" spans="2:20" ht="16.5" customHeight="1" x14ac:dyDescent="0.3">
      <c r="C21" s="37"/>
      <c r="D21" s="37"/>
      <c r="E21" s="37"/>
      <c r="F21" s="37"/>
      <c r="G21" s="37"/>
      <c r="H21" s="37"/>
      <c r="I21" s="37"/>
    </row>
    <row r="22" spans="2:20" ht="33" customHeight="1" x14ac:dyDescent="0.25">
      <c r="B22" s="299" t="s">
        <v>251</v>
      </c>
      <c r="C22" s="299"/>
      <c r="D22" s="299"/>
      <c r="E22" s="299"/>
      <c r="F22" s="299"/>
      <c r="G22" s="299"/>
      <c r="H22" s="299"/>
      <c r="I22" s="299"/>
      <c r="J22" s="299"/>
      <c r="K22" s="299"/>
      <c r="L22" s="299"/>
      <c r="M22" s="299"/>
      <c r="N22" s="299"/>
      <c r="O22" s="299"/>
      <c r="P22" s="299"/>
      <c r="Q22" s="299"/>
      <c r="R22" s="299"/>
      <c r="S22" s="299"/>
      <c r="T22" s="299"/>
    </row>
    <row r="23" spans="2:20" ht="16.5" customHeight="1" x14ac:dyDescent="0.3">
      <c r="B23" s="136"/>
      <c r="C23" s="136"/>
      <c r="D23" s="136"/>
      <c r="E23" s="136"/>
      <c r="F23" s="137"/>
      <c r="G23" s="115"/>
      <c r="H23" s="115"/>
      <c r="I23" s="115"/>
      <c r="J23" s="115"/>
      <c r="K23" s="115"/>
    </row>
    <row r="24" spans="2:20" ht="16.5" customHeight="1" x14ac:dyDescent="0.3">
      <c r="B24" s="115"/>
      <c r="C24" s="115"/>
      <c r="D24" s="136"/>
      <c r="E24" s="136"/>
      <c r="F24" s="136"/>
      <c r="G24" s="136"/>
      <c r="H24" s="137"/>
      <c r="I24" s="115"/>
      <c r="J24" s="115"/>
      <c r="K24" s="115"/>
    </row>
    <row r="25" spans="2:20" ht="16.5" customHeight="1" x14ac:dyDescent="0.3">
      <c r="B25" s="115"/>
      <c r="C25" s="115"/>
      <c r="D25" s="115"/>
      <c r="E25" s="138"/>
      <c r="F25" s="139">
        <f t="shared" ref="F25:F34" si="0">+S8</f>
        <v>2023</v>
      </c>
      <c r="G25" s="139">
        <f t="shared" ref="G25:G34" si="1">+T8</f>
        <v>2024</v>
      </c>
      <c r="H25" s="139">
        <f>+F25</f>
        <v>2023</v>
      </c>
      <c r="I25" s="140">
        <f>+G25</f>
        <v>2024</v>
      </c>
      <c r="J25" s="129"/>
      <c r="K25" s="115"/>
    </row>
    <row r="26" spans="2:20" ht="16.5" customHeight="1" x14ac:dyDescent="0.3">
      <c r="B26" s="115"/>
      <c r="C26" s="115"/>
      <c r="D26" s="141" t="str">
        <f t="shared" ref="D26:D34" si="2">+B9</f>
        <v>Actividades de regulación y administración de servicios de enseñanza</v>
      </c>
      <c r="E26" s="141" t="s">
        <v>76</v>
      </c>
      <c r="F26" s="37">
        <f t="shared" si="0"/>
        <v>46699</v>
      </c>
      <c r="G26" s="37">
        <f t="shared" si="1"/>
        <v>52635</v>
      </c>
      <c r="H26" s="142">
        <f t="shared" ref="H26:H34" si="3">F26/$F$35</f>
        <v>3.6945148333595725E-2</v>
      </c>
      <c r="I26" s="142">
        <f t="shared" ref="I26:I34" si="4">G26/$G$35</f>
        <v>4.1111618806603169E-2</v>
      </c>
      <c r="J26" s="129"/>
      <c r="K26" s="115"/>
    </row>
    <row r="27" spans="2:20" ht="16.5" customHeight="1" x14ac:dyDescent="0.3">
      <c r="B27" s="115"/>
      <c r="C27" s="115"/>
      <c r="D27" s="141" t="str">
        <f t="shared" si="2"/>
        <v>Actividades de servicios de enseñanza de desarrollo infantil</v>
      </c>
      <c r="E27" s="141" t="s">
        <v>77</v>
      </c>
      <c r="F27" s="37">
        <f t="shared" si="0"/>
        <v>34954</v>
      </c>
      <c r="G27" s="37">
        <f t="shared" si="1"/>
        <v>34612</v>
      </c>
      <c r="H27" s="142">
        <f t="shared" si="3"/>
        <v>2.7653284114274503E-2</v>
      </c>
      <c r="I27" s="142">
        <f t="shared" si="4"/>
        <v>2.7034394416911727E-2</v>
      </c>
      <c r="J27" s="129"/>
      <c r="K27" s="115"/>
    </row>
    <row r="28" spans="2:20" ht="16.5" customHeight="1" x14ac:dyDescent="0.3">
      <c r="B28" s="115"/>
      <c r="C28" s="115"/>
      <c r="D28" s="141" t="str">
        <f t="shared" si="2"/>
        <v>Actividades de servicios de enseñanza preprimaria</v>
      </c>
      <c r="E28" s="141" t="s">
        <v>78</v>
      </c>
      <c r="F28" s="37">
        <f t="shared" si="0"/>
        <v>85327</v>
      </c>
      <c r="G28" s="37">
        <f t="shared" si="1"/>
        <v>81708</v>
      </c>
      <c r="H28" s="142">
        <f t="shared" si="3"/>
        <v>6.7505057321585529E-2</v>
      </c>
      <c r="I28" s="142">
        <f t="shared" si="4"/>
        <v>6.3819666561222219E-2</v>
      </c>
      <c r="J28" s="129"/>
      <c r="K28" s="115"/>
    </row>
    <row r="29" spans="2:20" ht="16.5" customHeight="1" x14ac:dyDescent="0.3">
      <c r="B29" s="115"/>
      <c r="C29" s="115"/>
      <c r="D29" s="141" t="str">
        <f t="shared" si="2"/>
        <v>Actividades de servicios de enseñanza primaria</v>
      </c>
      <c r="E29" s="141" t="s">
        <v>79</v>
      </c>
      <c r="F29" s="37">
        <f t="shared" si="0"/>
        <v>261542</v>
      </c>
      <c r="G29" s="37">
        <f t="shared" si="1"/>
        <v>250204</v>
      </c>
      <c r="H29" s="142">
        <f t="shared" si="3"/>
        <v>0.20691466595570127</v>
      </c>
      <c r="I29" s="142">
        <f t="shared" si="4"/>
        <v>0.19542683522157003</v>
      </c>
      <c r="J29" s="129"/>
      <c r="K29" s="115"/>
    </row>
    <row r="30" spans="2:20" ht="16.5" customHeight="1" x14ac:dyDescent="0.3">
      <c r="B30" s="115"/>
      <c r="C30" s="115"/>
      <c r="D30" s="141" t="str">
        <f t="shared" si="2"/>
        <v>Actividades de servicios de enseñanza secundaria baja</v>
      </c>
      <c r="E30" s="141" t="s">
        <v>81</v>
      </c>
      <c r="F30" s="37">
        <f t="shared" si="0"/>
        <v>126897</v>
      </c>
      <c r="G30" s="37">
        <f t="shared" si="1"/>
        <v>127865</v>
      </c>
      <c r="H30" s="142">
        <f t="shared" si="3"/>
        <v>0.10039248138264838</v>
      </c>
      <c r="I30" s="142">
        <f t="shared" si="4"/>
        <v>9.9871513987010802E-2</v>
      </c>
      <c r="J30" s="129"/>
      <c r="K30" s="115"/>
    </row>
    <row r="31" spans="2:20" ht="16.5" customHeight="1" x14ac:dyDescent="0.3">
      <c r="B31" s="115"/>
      <c r="C31" s="115"/>
      <c r="D31" s="141" t="str">
        <f t="shared" si="2"/>
        <v>Actividades de servicios de enseñanza secundaria alta</v>
      </c>
      <c r="E31" s="141" t="s">
        <v>80</v>
      </c>
      <c r="F31" s="37">
        <f t="shared" si="0"/>
        <v>83926</v>
      </c>
      <c r="G31" s="37">
        <f t="shared" si="1"/>
        <v>84701</v>
      </c>
      <c r="H31" s="142">
        <f t="shared" si="3"/>
        <v>6.6396679137569428E-2</v>
      </c>
      <c r="I31" s="142">
        <f t="shared" si="4"/>
        <v>6.6157409034636544E-2</v>
      </c>
      <c r="J31" s="129"/>
      <c r="K31" s="115"/>
    </row>
    <row r="32" spans="2:20" ht="16.5" customHeight="1" x14ac:dyDescent="0.3">
      <c r="B32" s="115"/>
      <c r="C32" s="115"/>
      <c r="D32" s="141" t="str">
        <f t="shared" si="2"/>
        <v>Actividades de servicios de enseñanza superior de ciclo corto</v>
      </c>
      <c r="E32" s="141" t="s">
        <v>82</v>
      </c>
      <c r="F32" s="37">
        <f t="shared" si="0"/>
        <v>53593</v>
      </c>
      <c r="G32" s="37">
        <f t="shared" si="1"/>
        <v>55819</v>
      </c>
      <c r="H32" s="142">
        <f t="shared" si="3"/>
        <v>4.2399223423250941E-2</v>
      </c>
      <c r="I32" s="142">
        <f t="shared" si="4"/>
        <v>4.3598545647682764E-2</v>
      </c>
      <c r="J32" s="129"/>
      <c r="K32" s="115"/>
    </row>
    <row r="33" spans="2:11" ht="16.5" customHeight="1" x14ac:dyDescent="0.3">
      <c r="B33" s="115"/>
      <c r="C33" s="115"/>
      <c r="D33" s="141" t="str">
        <f t="shared" si="2"/>
        <v>Actividades de servicios de enseñanza superior</v>
      </c>
      <c r="E33" s="141" t="s">
        <v>83</v>
      </c>
      <c r="F33" s="37">
        <f t="shared" si="0"/>
        <v>458384</v>
      </c>
      <c r="G33" s="37">
        <f t="shared" si="1"/>
        <v>487827</v>
      </c>
      <c r="H33" s="142">
        <f t="shared" si="3"/>
        <v>0.36264298751037372</v>
      </c>
      <c r="I33" s="142">
        <f t="shared" si="4"/>
        <v>0.38102702892692702</v>
      </c>
      <c r="J33" s="129"/>
      <c r="K33" s="115"/>
    </row>
    <row r="34" spans="2:11" ht="16.5" customHeight="1" x14ac:dyDescent="0.3">
      <c r="B34" s="115"/>
      <c r="C34" s="115"/>
      <c r="D34" s="141" t="str">
        <f t="shared" si="2"/>
        <v>Actividades de servicios de otros tipos de enseñanza y de apoyo a la enseñanza</v>
      </c>
      <c r="E34" s="141" t="s">
        <v>86</v>
      </c>
      <c r="F34" s="37">
        <f t="shared" si="0"/>
        <v>112687</v>
      </c>
      <c r="G34" s="37">
        <f t="shared" si="1"/>
        <v>104924</v>
      </c>
      <c r="H34" s="142">
        <f t="shared" si="3"/>
        <v>8.9150472821000484E-2</v>
      </c>
      <c r="I34" s="142">
        <f t="shared" si="4"/>
        <v>8.1952987397435742E-2</v>
      </c>
      <c r="J34" s="129"/>
      <c r="K34" s="115"/>
    </row>
    <row r="35" spans="2:11" ht="16.5" customHeight="1" x14ac:dyDescent="0.3">
      <c r="B35" s="115"/>
      <c r="C35" s="115"/>
      <c r="D35" s="143"/>
      <c r="E35" s="143"/>
      <c r="F35" s="37">
        <f>+SUM(F26:F34)</f>
        <v>1264009</v>
      </c>
      <c r="G35" s="37">
        <f t="shared" ref="G35:I35" si="5">+SUM(G26:G34)</f>
        <v>1280295</v>
      </c>
      <c r="H35" s="144">
        <f t="shared" si="5"/>
        <v>1</v>
      </c>
      <c r="I35" s="144">
        <f t="shared" si="5"/>
        <v>0.99999999999999989</v>
      </c>
      <c r="J35" s="115"/>
      <c r="K35" s="115"/>
    </row>
    <row r="36" spans="2:11" ht="16.5" customHeight="1" x14ac:dyDescent="0.3">
      <c r="B36" s="115"/>
      <c r="C36" s="115"/>
      <c r="D36" s="129"/>
      <c r="E36" s="138"/>
      <c r="F36" s="145">
        <f>+F35-S18</f>
        <v>0</v>
      </c>
      <c r="G36" s="145">
        <f>+G35-T18</f>
        <v>0</v>
      </c>
      <c r="H36" s="144"/>
      <c r="I36" s="146"/>
      <c r="J36" s="115"/>
      <c r="K36" s="115"/>
    </row>
    <row r="37" spans="2:11" ht="16.5" customHeight="1" x14ac:dyDescent="0.3">
      <c r="B37" s="115"/>
      <c r="C37" s="115"/>
      <c r="D37" s="115"/>
      <c r="E37" s="136"/>
      <c r="F37" s="115"/>
      <c r="G37" s="115"/>
      <c r="H37" s="37"/>
      <c r="I37" s="137"/>
      <c r="J37" s="115"/>
      <c r="K37" s="115"/>
    </row>
    <row r="38" spans="2:11" ht="16.5" customHeight="1" x14ac:dyDescent="0.3">
      <c r="C38" s="136"/>
      <c r="F38" s="37"/>
      <c r="G38" s="137"/>
    </row>
    <row r="39" spans="2:11" ht="16.5" customHeight="1" x14ac:dyDescent="0.3">
      <c r="C39" s="136"/>
      <c r="F39" s="37"/>
      <c r="G39" s="137"/>
    </row>
    <row r="40" spans="2:11" ht="16.5" customHeight="1" x14ac:dyDescent="0.3">
      <c r="C40" s="136"/>
      <c r="F40" s="37"/>
      <c r="G40" s="137"/>
    </row>
    <row r="41" spans="2:11" ht="16.5" customHeight="1" x14ac:dyDescent="0.3">
      <c r="C41" s="136"/>
      <c r="F41" s="37"/>
      <c r="G41" s="137"/>
    </row>
    <row r="42" spans="2:11" ht="16.5" customHeight="1" x14ac:dyDescent="0.3">
      <c r="C42" s="136"/>
      <c r="F42" s="37"/>
      <c r="G42" s="137"/>
    </row>
    <row r="43" spans="2:11" ht="16.5" customHeight="1" x14ac:dyDescent="0.3">
      <c r="C43" s="136"/>
      <c r="F43" s="37"/>
      <c r="G43" s="137"/>
    </row>
    <row r="44" spans="2:11" ht="16.5" customHeight="1" x14ac:dyDescent="0.3">
      <c r="C44" s="136"/>
      <c r="F44" s="37"/>
      <c r="G44" s="137"/>
    </row>
    <row r="45" spans="2:11" ht="16.5" customHeight="1" x14ac:dyDescent="0.3">
      <c r="C45" s="136"/>
      <c r="F45" s="37"/>
      <c r="G45" s="137"/>
    </row>
    <row r="46" spans="2:11" ht="16.5" customHeight="1" x14ac:dyDescent="0.3">
      <c r="C46" s="136"/>
      <c r="F46" s="37"/>
      <c r="G46" s="137"/>
    </row>
    <row r="47" spans="2:11" ht="16.5" customHeight="1" x14ac:dyDescent="0.3">
      <c r="C47" s="136"/>
      <c r="F47" s="37"/>
      <c r="G47" s="137"/>
    </row>
    <row r="48" spans="2:11" ht="16.5" customHeight="1" x14ac:dyDescent="0.3">
      <c r="C48" s="136"/>
      <c r="F48" s="37"/>
      <c r="G48" s="137"/>
    </row>
    <row r="49" spans="2:20" ht="16.5" customHeight="1" x14ac:dyDescent="0.3">
      <c r="C49" s="136"/>
      <c r="F49" s="37"/>
      <c r="G49" s="137"/>
    </row>
    <row r="50" spans="2:20" ht="16.5" customHeight="1" x14ac:dyDescent="0.3">
      <c r="C50" s="136"/>
      <c r="F50" s="37"/>
      <c r="G50" s="137"/>
    </row>
    <row r="51" spans="2:20" ht="16.5" customHeight="1" x14ac:dyDescent="0.3">
      <c r="C51" s="136"/>
      <c r="F51" s="37"/>
      <c r="G51" s="137"/>
    </row>
    <row r="52" spans="2:20" ht="16.5" customHeight="1" x14ac:dyDescent="0.3">
      <c r="C52" s="136"/>
      <c r="F52" s="37"/>
      <c r="G52" s="137"/>
    </row>
    <row r="53" spans="2:20" ht="16.5" customHeight="1" x14ac:dyDescent="0.3">
      <c r="C53" s="136"/>
      <c r="F53" s="37"/>
      <c r="G53" s="137"/>
    </row>
    <row r="54" spans="2:20" ht="16.5" customHeight="1" x14ac:dyDescent="0.3">
      <c r="C54" s="136"/>
      <c r="F54" s="37"/>
      <c r="G54" s="137"/>
    </row>
    <row r="55" spans="2:20" ht="33" customHeight="1" x14ac:dyDescent="0.25">
      <c r="B55" s="301" t="s">
        <v>139</v>
      </c>
      <c r="C55" s="301"/>
      <c r="D55" s="301"/>
      <c r="E55" s="301"/>
      <c r="F55" s="301"/>
      <c r="G55" s="301"/>
      <c r="H55" s="301"/>
      <c r="I55" s="301"/>
      <c r="J55" s="301"/>
      <c r="K55" s="301"/>
      <c r="L55" s="301"/>
      <c r="M55" s="301"/>
      <c r="N55" s="301"/>
      <c r="O55" s="301"/>
      <c r="P55" s="301"/>
      <c r="Q55" s="301"/>
      <c r="R55" s="301"/>
      <c r="S55" s="301"/>
      <c r="T55" s="301"/>
    </row>
    <row r="56" spans="2:20" ht="14.25" customHeight="1" x14ac:dyDescent="0.25">
      <c r="B56" s="53"/>
      <c r="C56" s="53"/>
      <c r="D56" s="53"/>
      <c r="E56" s="53"/>
      <c r="F56" s="53"/>
      <c r="G56" s="53"/>
      <c r="H56" s="53"/>
      <c r="I56" s="53"/>
      <c r="J56" s="53"/>
      <c r="K56" s="53"/>
      <c r="L56" s="53"/>
      <c r="M56" s="53"/>
      <c r="N56" s="53"/>
      <c r="O56" s="53"/>
      <c r="P56" s="53"/>
      <c r="Q56" s="53"/>
      <c r="R56" s="53"/>
      <c r="S56" s="53"/>
      <c r="T56" s="53"/>
    </row>
    <row r="57" spans="2:20" ht="16.5" customHeight="1" x14ac:dyDescent="0.3">
      <c r="B57" s="54" t="s">
        <v>263</v>
      </c>
    </row>
    <row r="58" spans="2:20" ht="15.75" customHeight="1" x14ac:dyDescent="0.3">
      <c r="B58" s="34"/>
    </row>
    <row r="59" spans="2:20" ht="16.5" customHeight="1" x14ac:dyDescent="0.3">
      <c r="B59" s="115"/>
    </row>
  </sheetData>
  <sheetProtection selectLockedCells="1" selectUnlockedCells="1"/>
  <mergeCells count="5">
    <mergeCell ref="B55:T55"/>
    <mergeCell ref="B5:T5"/>
    <mergeCell ref="B4:T4"/>
    <mergeCell ref="B7:T7"/>
    <mergeCell ref="B22:T22"/>
  </mergeCells>
  <conditionalFormatting sqref="F36:G36">
    <cfRule type="cellIs" dxfId="18" priority="1" operator="lessThan">
      <formula>0</formula>
    </cfRule>
    <cfRule type="cellIs" dxfId="17" priority="2" operator="greaterThan">
      <formula>0</formula>
    </cfRule>
    <cfRule type="cellIs" dxfId="16" priority="3" operator="notEqual">
      <formula>0</formula>
    </cfRule>
  </conditionalFormatting>
  <conditionalFormatting sqref="F36:H36">
    <cfRule type="cellIs" dxfId="15" priority="6" operator="notEqual">
      <formula>0</formula>
    </cfRule>
  </conditionalFormatting>
  <hyperlinks>
    <hyperlink ref="B2" location="Indice!A1" display="Índice"/>
    <hyperlink ref="B55" location="'6.1_NIVELES EDUCATIVOS'!A1" display="Ver anexo 6.1"/>
    <hyperlink ref="B55:T55" location="'4.1_NIVELES EDUCATIVOS'!_Toc27581055" display="Correspondencia de niveles educativos de las Cuentas Satélite de Educación y Sistema Nacional Educativo (Ver anexo 4.1)"/>
    <hyperlink ref="S2" location="'1.2.1_CI-PIB'!A1" display="Anterior"/>
    <hyperlink ref="T2" location="'1.2.3_CI-CONEX'!A1" display="Siguiente"/>
    <hyperlink ref="S55" location="'4.1_NIVELES EDUCATIVOS'!_Toc27581055" display="Correspondencia de niveles educativos de las Cuentas Satélite de Educación y Sistema Nacional Educativo (Ver anexo 4.1)"/>
  </hyperlinks>
  <pageMargins left="0.25" right="0.25" top="0.75" bottom="0.75" header="0.3" footer="0.3"/>
  <pageSetup paperSize="9" scale="43" orientation="portrait" horizontalDpi="4294967293"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56"/>
  <sheetViews>
    <sheetView showGridLines="0" showZeros="0" zoomScale="60" zoomScaleNormal="60" zoomScaleSheetLayoutView="100" workbookViewId="0">
      <pane ySplit="2" topLeftCell="A3" activePane="bottomLeft" state="frozen"/>
      <selection activeCell="G112" sqref="G112"/>
      <selection pane="bottomLeft"/>
    </sheetView>
  </sheetViews>
  <sheetFormatPr baseColWidth="10" defaultRowHeight="13.5" x14ac:dyDescent="0.25"/>
  <cols>
    <col min="1" max="1" width="2.7109375" customWidth="1"/>
    <col min="2" max="2" width="50.7109375" customWidth="1"/>
    <col min="3" max="20" width="14.28515625" customWidth="1"/>
    <col min="21" max="21" width="2.7109375" customWidth="1"/>
    <col min="22" max="251" width="11.42578125" customWidth="1"/>
    <col min="252" max="252" width="2.7109375" customWidth="1"/>
    <col min="253" max="253" width="5.5703125" customWidth="1"/>
    <col min="254" max="254" width="14.5703125" customWidth="1"/>
    <col min="255" max="255" width="11.85546875" customWidth="1"/>
    <col min="256" max="258" width="15.7109375" customWidth="1"/>
  </cols>
  <sheetData>
    <row r="1" spans="2:20" ht="85.15" customHeight="1" x14ac:dyDescent="0.25"/>
    <row r="2" spans="2:20" ht="17.25" customHeight="1" x14ac:dyDescent="0.25">
      <c r="B2" s="14" t="s">
        <v>0</v>
      </c>
      <c r="C2" s="105"/>
      <c r="D2" s="105"/>
      <c r="E2" s="105"/>
      <c r="F2" s="15"/>
      <c r="G2" s="15"/>
      <c r="H2" s="15"/>
      <c r="I2" s="15"/>
      <c r="J2" s="15"/>
      <c r="K2" s="15"/>
      <c r="L2" s="15"/>
      <c r="M2" s="15"/>
      <c r="S2" s="16" t="s">
        <v>138</v>
      </c>
      <c r="T2" s="16" t="s">
        <v>137</v>
      </c>
    </row>
    <row r="3" spans="2:20" ht="18" customHeight="1" x14ac:dyDescent="0.25">
      <c r="B3" s="17"/>
      <c r="C3" s="18"/>
      <c r="D3" s="18"/>
      <c r="E3" s="18"/>
      <c r="F3" s="18"/>
      <c r="G3" s="18"/>
      <c r="H3" s="18"/>
      <c r="I3" s="18"/>
      <c r="J3" s="18"/>
      <c r="K3" s="18"/>
      <c r="L3" s="18"/>
      <c r="M3" s="18"/>
      <c r="S3" s="20"/>
      <c r="T3" s="20"/>
    </row>
    <row r="4" spans="2:20" ht="18" customHeight="1" x14ac:dyDescent="0.25">
      <c r="B4" s="298" t="s">
        <v>40</v>
      </c>
      <c r="C4" s="298"/>
      <c r="D4" s="298"/>
      <c r="E4" s="298"/>
      <c r="F4" s="298"/>
      <c r="G4" s="298"/>
      <c r="H4" s="298"/>
      <c r="I4" s="298"/>
      <c r="J4" s="298"/>
      <c r="K4" s="298"/>
      <c r="L4" s="298"/>
      <c r="M4" s="298"/>
      <c r="N4" s="298"/>
      <c r="O4" s="298"/>
      <c r="P4" s="298"/>
      <c r="Q4" s="298"/>
      <c r="R4" s="298"/>
      <c r="S4" s="298"/>
      <c r="T4" s="298"/>
    </row>
    <row r="5" spans="2:20" ht="34.9" customHeight="1" x14ac:dyDescent="0.25">
      <c r="B5" s="299" t="s">
        <v>211</v>
      </c>
      <c r="C5" s="299"/>
      <c r="D5" s="299"/>
      <c r="E5" s="299"/>
      <c r="F5" s="299"/>
      <c r="G5" s="299"/>
      <c r="H5" s="299"/>
      <c r="I5" s="299"/>
      <c r="J5" s="299"/>
      <c r="K5" s="299"/>
      <c r="L5" s="299"/>
      <c r="M5" s="299"/>
      <c r="N5" s="299"/>
      <c r="O5" s="299"/>
      <c r="P5" s="299"/>
      <c r="Q5" s="299"/>
      <c r="R5" s="299"/>
      <c r="S5" s="299"/>
      <c r="T5" s="299"/>
    </row>
    <row r="6" spans="2:20" ht="18" customHeight="1" x14ac:dyDescent="0.25">
      <c r="C6" s="106"/>
      <c r="D6" s="106"/>
      <c r="E6" s="106"/>
      <c r="F6" s="21"/>
      <c r="G6" s="21"/>
      <c r="H6" s="21"/>
      <c r="I6" s="21"/>
      <c r="J6" s="21"/>
      <c r="K6" s="21"/>
      <c r="L6" s="21"/>
      <c r="M6" s="21"/>
      <c r="N6" s="21"/>
      <c r="O6" s="21"/>
      <c r="P6" s="21"/>
      <c r="Q6" s="20"/>
      <c r="R6" s="20"/>
    </row>
    <row r="7" spans="2:20" ht="33" customHeight="1" x14ac:dyDescent="0.25">
      <c r="B7" s="300" t="s">
        <v>58</v>
      </c>
      <c r="C7" s="300"/>
      <c r="D7" s="300"/>
      <c r="E7" s="300"/>
      <c r="F7" s="300"/>
      <c r="G7" s="300"/>
      <c r="H7" s="300"/>
      <c r="I7" s="300"/>
      <c r="J7" s="300"/>
      <c r="K7" s="300"/>
      <c r="L7" s="300"/>
      <c r="M7" s="300"/>
      <c r="N7" s="300"/>
      <c r="O7" s="300"/>
      <c r="P7" s="300"/>
      <c r="Q7" s="300"/>
      <c r="R7" s="300"/>
      <c r="S7" s="300"/>
      <c r="T7" s="300"/>
    </row>
    <row r="8" spans="2:20" ht="33" customHeight="1" x14ac:dyDescent="0.25">
      <c r="B8" s="24" t="s">
        <v>1</v>
      </c>
      <c r="C8" s="107">
        <v>2007</v>
      </c>
      <c r="D8" s="107">
        <v>2008</v>
      </c>
      <c r="E8" s="107">
        <v>2009</v>
      </c>
      <c r="F8" s="24">
        <v>2010</v>
      </c>
      <c r="G8" s="24">
        <v>2011</v>
      </c>
      <c r="H8" s="24">
        <v>2012</v>
      </c>
      <c r="I8" s="24">
        <v>2013</v>
      </c>
      <c r="J8" s="24">
        <v>2014</v>
      </c>
      <c r="K8" s="24">
        <v>2015</v>
      </c>
      <c r="L8" s="24">
        <v>2016</v>
      </c>
      <c r="M8" s="24">
        <v>2017</v>
      </c>
      <c r="N8" s="24">
        <v>2018</v>
      </c>
      <c r="O8" s="24">
        <v>2019</v>
      </c>
      <c r="P8" s="24">
        <v>2020</v>
      </c>
      <c r="Q8" s="24">
        <v>2021</v>
      </c>
      <c r="R8" s="24">
        <v>2022</v>
      </c>
      <c r="S8" s="24">
        <v>2023</v>
      </c>
      <c r="T8" s="24">
        <v>2024</v>
      </c>
    </row>
    <row r="9" spans="2:20" ht="33" customHeight="1" x14ac:dyDescent="0.25">
      <c r="B9" s="108" t="s">
        <v>300</v>
      </c>
      <c r="C9" s="109">
        <v>69495</v>
      </c>
      <c r="D9" s="109">
        <v>79515</v>
      </c>
      <c r="E9" s="109">
        <v>87954</v>
      </c>
      <c r="F9" s="109">
        <v>92529</v>
      </c>
      <c r="G9" s="109">
        <v>107030</v>
      </c>
      <c r="H9" s="109">
        <v>113033</v>
      </c>
      <c r="I9" s="109">
        <v>127615</v>
      </c>
      <c r="J9" s="109">
        <v>141121</v>
      </c>
      <c r="K9" s="109">
        <v>145388</v>
      </c>
      <c r="L9" s="109">
        <v>136085</v>
      </c>
      <c r="M9" s="109">
        <v>148743</v>
      </c>
      <c r="N9" s="109">
        <v>159006</v>
      </c>
      <c r="O9" s="109">
        <v>151905</v>
      </c>
      <c r="P9" s="109">
        <v>69590</v>
      </c>
      <c r="Q9" s="109">
        <v>87217</v>
      </c>
      <c r="R9" s="109">
        <v>124247</v>
      </c>
      <c r="S9" s="109">
        <v>135783</v>
      </c>
      <c r="T9" s="109">
        <v>134935</v>
      </c>
    </row>
    <row r="10" spans="2:20" ht="33" customHeight="1" x14ac:dyDescent="0.25">
      <c r="B10" s="108" t="s">
        <v>301</v>
      </c>
      <c r="C10" s="109">
        <v>218347</v>
      </c>
      <c r="D10" s="109">
        <v>263408</v>
      </c>
      <c r="E10" s="109">
        <v>247443</v>
      </c>
      <c r="F10" s="109">
        <v>272493</v>
      </c>
      <c r="G10" s="109">
        <v>292182</v>
      </c>
      <c r="H10" s="109">
        <v>368002</v>
      </c>
      <c r="I10" s="109">
        <v>373759</v>
      </c>
      <c r="J10" s="109">
        <v>379061</v>
      </c>
      <c r="K10" s="109">
        <v>390638</v>
      </c>
      <c r="L10" s="109">
        <v>349452</v>
      </c>
      <c r="M10" s="109">
        <v>361685</v>
      </c>
      <c r="N10" s="109">
        <v>391321</v>
      </c>
      <c r="O10" s="109">
        <v>387981</v>
      </c>
      <c r="P10" s="109">
        <v>290024</v>
      </c>
      <c r="Q10" s="109">
        <v>330485</v>
      </c>
      <c r="R10" s="109">
        <v>357181</v>
      </c>
      <c r="S10" s="109">
        <v>372251</v>
      </c>
      <c r="T10" s="109">
        <v>372666</v>
      </c>
    </row>
    <row r="11" spans="2:20" ht="33" customHeight="1" x14ac:dyDescent="0.25">
      <c r="B11" s="108" t="s">
        <v>302</v>
      </c>
      <c r="C11" s="109">
        <v>20603</v>
      </c>
      <c r="D11" s="109">
        <v>10358</v>
      </c>
      <c r="E11" s="109">
        <v>24603</v>
      </c>
      <c r="F11" s="109">
        <v>13032</v>
      </c>
      <c r="G11" s="109">
        <v>12301</v>
      </c>
      <c r="H11" s="109">
        <v>15355</v>
      </c>
      <c r="I11" s="109">
        <v>26615</v>
      </c>
      <c r="J11" s="109">
        <v>80906</v>
      </c>
      <c r="K11" s="109">
        <v>14551</v>
      </c>
      <c r="L11" s="109">
        <v>10089</v>
      </c>
      <c r="M11" s="109">
        <v>34218</v>
      </c>
      <c r="N11" s="109">
        <v>9886</v>
      </c>
      <c r="O11" s="109">
        <v>18189</v>
      </c>
      <c r="P11" s="109">
        <v>11701</v>
      </c>
      <c r="Q11" s="109">
        <v>11673</v>
      </c>
      <c r="R11" s="109">
        <v>14124</v>
      </c>
      <c r="S11" s="109">
        <v>11611</v>
      </c>
      <c r="T11" s="109">
        <v>11317</v>
      </c>
    </row>
    <row r="12" spans="2:20" ht="33" customHeight="1" x14ac:dyDescent="0.25">
      <c r="B12" s="108" t="s">
        <v>303</v>
      </c>
      <c r="C12" s="109">
        <v>57476</v>
      </c>
      <c r="D12" s="109">
        <v>59960</v>
      </c>
      <c r="E12" s="109">
        <v>70781</v>
      </c>
      <c r="F12" s="109">
        <v>61554</v>
      </c>
      <c r="G12" s="109">
        <v>67718</v>
      </c>
      <c r="H12" s="109">
        <v>105432</v>
      </c>
      <c r="I12" s="109">
        <v>88426</v>
      </c>
      <c r="J12" s="109">
        <v>137301</v>
      </c>
      <c r="K12" s="109">
        <v>98640</v>
      </c>
      <c r="L12" s="109">
        <v>77117</v>
      </c>
      <c r="M12" s="109">
        <v>130721</v>
      </c>
      <c r="N12" s="109">
        <v>55417</v>
      </c>
      <c r="O12" s="109">
        <v>73855</v>
      </c>
      <c r="P12" s="109">
        <v>48169</v>
      </c>
      <c r="Q12" s="109">
        <v>60471</v>
      </c>
      <c r="R12" s="109">
        <v>87061</v>
      </c>
      <c r="S12" s="109">
        <v>96139</v>
      </c>
      <c r="T12" s="109">
        <v>99676</v>
      </c>
    </row>
    <row r="13" spans="2:20" ht="33" customHeight="1" x14ac:dyDescent="0.25">
      <c r="B13" s="108" t="s">
        <v>163</v>
      </c>
      <c r="C13" s="109">
        <v>82169</v>
      </c>
      <c r="D13" s="109">
        <v>95857</v>
      </c>
      <c r="E13" s="109">
        <v>103768</v>
      </c>
      <c r="F13" s="109">
        <v>109543</v>
      </c>
      <c r="G13" s="109">
        <v>116362</v>
      </c>
      <c r="H13" s="109">
        <v>134264</v>
      </c>
      <c r="I13" s="109">
        <v>148055</v>
      </c>
      <c r="J13" s="109">
        <v>174409</v>
      </c>
      <c r="K13" s="109">
        <v>168816</v>
      </c>
      <c r="L13" s="109">
        <v>161502</v>
      </c>
      <c r="M13" s="109">
        <v>171097</v>
      </c>
      <c r="N13" s="109">
        <v>178115</v>
      </c>
      <c r="O13" s="109">
        <v>174009</v>
      </c>
      <c r="P13" s="109">
        <v>123899</v>
      </c>
      <c r="Q13" s="109">
        <v>127817</v>
      </c>
      <c r="R13" s="109">
        <v>183758</v>
      </c>
      <c r="S13" s="109">
        <v>190681</v>
      </c>
      <c r="T13" s="109">
        <v>195199</v>
      </c>
    </row>
    <row r="14" spans="2:20" ht="33" customHeight="1" x14ac:dyDescent="0.25">
      <c r="B14" s="108" t="s">
        <v>304</v>
      </c>
      <c r="C14" s="109">
        <v>30498</v>
      </c>
      <c r="D14" s="109">
        <v>32737</v>
      </c>
      <c r="E14" s="109">
        <v>39931</v>
      </c>
      <c r="F14" s="109">
        <v>40890</v>
      </c>
      <c r="G14" s="109">
        <v>43855</v>
      </c>
      <c r="H14" s="109">
        <v>45968</v>
      </c>
      <c r="I14" s="109">
        <v>48404</v>
      </c>
      <c r="J14" s="109">
        <v>60150</v>
      </c>
      <c r="K14" s="109">
        <v>57747</v>
      </c>
      <c r="L14" s="109">
        <v>55750</v>
      </c>
      <c r="M14" s="109">
        <v>46457</v>
      </c>
      <c r="N14" s="109">
        <v>50392</v>
      </c>
      <c r="O14" s="109">
        <v>54103</v>
      </c>
      <c r="P14" s="109">
        <v>38573</v>
      </c>
      <c r="Q14" s="109">
        <v>46092</v>
      </c>
      <c r="R14" s="109">
        <v>49427</v>
      </c>
      <c r="S14" s="109">
        <v>53698</v>
      </c>
      <c r="T14" s="109">
        <v>50997</v>
      </c>
    </row>
    <row r="15" spans="2:20" ht="33" customHeight="1" x14ac:dyDescent="0.25">
      <c r="B15" s="77" t="s">
        <v>162</v>
      </c>
      <c r="C15" s="78">
        <v>478588</v>
      </c>
      <c r="D15" s="78">
        <v>541835</v>
      </c>
      <c r="E15" s="78">
        <v>574480</v>
      </c>
      <c r="F15" s="78">
        <v>590041</v>
      </c>
      <c r="G15" s="78">
        <v>639448</v>
      </c>
      <c r="H15" s="78">
        <v>782054</v>
      </c>
      <c r="I15" s="78">
        <v>812874</v>
      </c>
      <c r="J15" s="78">
        <v>972948</v>
      </c>
      <c r="K15" s="78">
        <v>875780</v>
      </c>
      <c r="L15" s="78">
        <v>789995</v>
      </c>
      <c r="M15" s="78">
        <v>892921</v>
      </c>
      <c r="N15" s="78">
        <v>844137</v>
      </c>
      <c r="O15" s="78">
        <v>860042</v>
      </c>
      <c r="P15" s="78">
        <v>581956</v>
      </c>
      <c r="Q15" s="78">
        <v>663755</v>
      </c>
      <c r="R15" s="78">
        <v>815798</v>
      </c>
      <c r="S15" s="78">
        <v>860163</v>
      </c>
      <c r="T15" s="78">
        <v>864790</v>
      </c>
    </row>
    <row r="16" spans="2:20" ht="33" customHeight="1" x14ac:dyDescent="0.25">
      <c r="B16" s="79"/>
      <c r="C16" s="80"/>
      <c r="D16" s="80"/>
      <c r="E16" s="80"/>
      <c r="F16" s="80"/>
      <c r="G16" s="80"/>
      <c r="H16" s="80"/>
      <c r="I16" s="80"/>
      <c r="J16" s="80"/>
      <c r="K16" s="80"/>
      <c r="L16" s="80"/>
      <c r="M16" s="80"/>
      <c r="N16" s="80"/>
      <c r="O16" s="80"/>
      <c r="P16" s="80"/>
    </row>
    <row r="17" spans="2:20" ht="14.25" customHeight="1" x14ac:dyDescent="0.3">
      <c r="B17" s="34"/>
      <c r="D17" s="36"/>
      <c r="E17" s="36"/>
      <c r="F17" s="36"/>
      <c r="G17" s="36"/>
      <c r="H17" s="36"/>
      <c r="I17" s="36"/>
    </row>
    <row r="18" spans="2:20" ht="16.5" customHeight="1" x14ac:dyDescent="0.3">
      <c r="C18" s="37"/>
      <c r="D18" s="37"/>
      <c r="E18" s="37"/>
      <c r="F18" s="37"/>
      <c r="G18" s="37"/>
      <c r="H18" s="37"/>
      <c r="I18" s="37"/>
    </row>
    <row r="19" spans="2:20" ht="33" customHeight="1" x14ac:dyDescent="0.25">
      <c r="B19" s="303" t="s">
        <v>252</v>
      </c>
      <c r="C19" s="303"/>
      <c r="D19" s="303"/>
      <c r="E19" s="303"/>
      <c r="F19" s="303"/>
      <c r="G19" s="303"/>
      <c r="H19" s="303"/>
      <c r="I19" s="303"/>
      <c r="J19" s="303"/>
      <c r="K19" s="303"/>
      <c r="L19" s="303"/>
      <c r="M19" s="303"/>
      <c r="N19" s="303"/>
      <c r="O19" s="303"/>
      <c r="P19" s="303"/>
      <c r="Q19" s="303"/>
      <c r="R19" s="303"/>
      <c r="S19" s="303"/>
      <c r="T19" s="303"/>
    </row>
    <row r="20" spans="2:20" ht="15" customHeight="1" x14ac:dyDescent="0.25">
      <c r="B20" s="147"/>
      <c r="C20" s="148"/>
      <c r="D20" s="148"/>
      <c r="E20" s="148"/>
      <c r="F20" s="149"/>
    </row>
    <row r="21" spans="2:20" ht="15" customHeight="1" x14ac:dyDescent="0.25">
      <c r="B21" s="150"/>
      <c r="C21" s="151"/>
      <c r="D21" s="151"/>
      <c r="E21" s="151"/>
      <c r="F21" s="152"/>
      <c r="G21" s="152"/>
      <c r="H21" s="150"/>
      <c r="I21" s="7"/>
      <c r="J21" s="7"/>
      <c r="K21" s="7"/>
    </row>
    <row r="22" spans="2:20" ht="16.5" customHeight="1" x14ac:dyDescent="0.25">
      <c r="D22" s="153"/>
      <c r="E22" s="154"/>
      <c r="F22" s="155"/>
      <c r="G22" s="152"/>
      <c r="H22" s="155"/>
      <c r="I22" s="152"/>
      <c r="J22" s="7"/>
      <c r="K22" s="7"/>
      <c r="L22" s="7"/>
    </row>
    <row r="23" spans="2:20" ht="16.5" customHeight="1" x14ac:dyDescent="0.25">
      <c r="D23" s="153"/>
      <c r="E23" s="156"/>
      <c r="F23" s="157">
        <f t="shared" ref="F23:G29" si="0">+S8</f>
        <v>2023</v>
      </c>
      <c r="G23" s="157">
        <f t="shared" si="0"/>
        <v>2024</v>
      </c>
      <c r="H23" s="158">
        <f>+F23</f>
        <v>2023</v>
      </c>
      <c r="I23" s="158">
        <f>+G23</f>
        <v>2024</v>
      </c>
      <c r="J23" s="7"/>
      <c r="K23" s="7"/>
      <c r="L23" s="7"/>
    </row>
    <row r="24" spans="2:20" ht="15" customHeight="1" x14ac:dyDescent="0.25">
      <c r="D24" s="159" t="str">
        <f t="shared" ref="D24:D29" si="1">B9</f>
        <v>Actividades de fabricación de prendas de vestir (uniformes)</v>
      </c>
      <c r="E24" s="156" t="s">
        <v>74</v>
      </c>
      <c r="F24" s="157">
        <f t="shared" si="0"/>
        <v>135783</v>
      </c>
      <c r="G24" s="160">
        <f t="shared" si="0"/>
        <v>134935</v>
      </c>
      <c r="H24" s="161">
        <f t="shared" ref="H24:H29" si="2">F24/$F$30</f>
        <v>0.1578572898392514</v>
      </c>
      <c r="I24" s="162">
        <f t="shared" ref="I24:I29" si="3">G24/$G$30</f>
        <v>0.15603210027868036</v>
      </c>
      <c r="J24" s="7"/>
      <c r="K24" s="7"/>
      <c r="L24" s="7"/>
    </row>
    <row r="25" spans="2:20" ht="15" customHeight="1" x14ac:dyDescent="0.25">
      <c r="D25" s="159" t="str">
        <f t="shared" si="1"/>
        <v>Actividades de fabricación de productos de papel y otros artículos</v>
      </c>
      <c r="E25" s="156" t="s">
        <v>75</v>
      </c>
      <c r="F25" s="157">
        <f t="shared" si="0"/>
        <v>372251</v>
      </c>
      <c r="G25" s="160">
        <f t="shared" si="0"/>
        <v>372666</v>
      </c>
      <c r="H25" s="161">
        <f t="shared" si="2"/>
        <v>0.4327679753721097</v>
      </c>
      <c r="I25" s="162">
        <f t="shared" si="3"/>
        <v>0.43093236508285249</v>
      </c>
      <c r="J25" s="7"/>
      <c r="K25" s="7"/>
      <c r="L25" s="7"/>
    </row>
    <row r="26" spans="2:20" ht="15" customHeight="1" x14ac:dyDescent="0.25">
      <c r="D26" s="159" t="str">
        <f t="shared" si="1"/>
        <v>Actividades de fabricación de muebles</v>
      </c>
      <c r="E26" s="156" t="s">
        <v>73</v>
      </c>
      <c r="F26" s="157">
        <f t="shared" si="0"/>
        <v>11611</v>
      </c>
      <c r="G26" s="160">
        <f t="shared" si="0"/>
        <v>11317</v>
      </c>
      <c r="H26" s="161">
        <f t="shared" si="2"/>
        <v>1.3498604334294778E-2</v>
      </c>
      <c r="I26" s="162">
        <f t="shared" si="3"/>
        <v>1.3086414042715572E-2</v>
      </c>
      <c r="J26" s="7"/>
      <c r="K26" s="7"/>
      <c r="L26" s="7"/>
    </row>
    <row r="27" spans="2:20" ht="15" customHeight="1" x14ac:dyDescent="0.25">
      <c r="D27" s="159" t="str">
        <f t="shared" si="1"/>
        <v>Actividades de construcción de infraestructura de enseñanza</v>
      </c>
      <c r="E27" s="156" t="s">
        <v>84</v>
      </c>
      <c r="F27" s="157">
        <f t="shared" si="0"/>
        <v>96139</v>
      </c>
      <c r="G27" s="160">
        <f t="shared" si="0"/>
        <v>99676</v>
      </c>
      <c r="H27" s="161">
        <f t="shared" si="2"/>
        <v>0.11176835088233276</v>
      </c>
      <c r="I27" s="162">
        <f t="shared" si="3"/>
        <v>0.11526035222423942</v>
      </c>
      <c r="J27" s="7"/>
      <c r="K27" s="7"/>
      <c r="L27" s="7"/>
    </row>
    <row r="28" spans="2:20" ht="15" customHeight="1" x14ac:dyDescent="0.25">
      <c r="D28" s="159" t="str">
        <f t="shared" si="1"/>
        <v xml:space="preserve">Actividades de transporte estudiantil </v>
      </c>
      <c r="E28" s="156" t="s">
        <v>85</v>
      </c>
      <c r="F28" s="157">
        <f t="shared" si="0"/>
        <v>190681</v>
      </c>
      <c r="G28" s="160">
        <f t="shared" si="0"/>
        <v>195199</v>
      </c>
      <c r="H28" s="161">
        <f t="shared" si="2"/>
        <v>0.22168007691565436</v>
      </c>
      <c r="I28" s="162">
        <f t="shared" si="3"/>
        <v>0.22571838249748494</v>
      </c>
      <c r="J28" s="7"/>
      <c r="K28" s="7"/>
      <c r="L28" s="7"/>
    </row>
    <row r="29" spans="2:20" ht="15" customHeight="1" x14ac:dyDescent="0.25">
      <c r="D29" s="159" t="str">
        <f t="shared" si="1"/>
        <v>Comercio al por mayor y menor de artículos de enseñanza</v>
      </c>
      <c r="E29" s="156" t="s">
        <v>71</v>
      </c>
      <c r="F29" s="157">
        <f t="shared" si="0"/>
        <v>53698</v>
      </c>
      <c r="G29" s="160">
        <f t="shared" si="0"/>
        <v>50997</v>
      </c>
      <c r="H29" s="161">
        <f t="shared" si="2"/>
        <v>6.2427702656356991E-2</v>
      </c>
      <c r="I29" s="162">
        <f t="shared" si="3"/>
        <v>5.8970385874027219E-2</v>
      </c>
      <c r="J29" s="7"/>
      <c r="K29" s="7"/>
      <c r="L29" s="7"/>
    </row>
    <row r="30" spans="2:20" ht="15" customHeight="1" x14ac:dyDescent="0.25">
      <c r="D30" s="7"/>
      <c r="E30" s="163"/>
      <c r="F30" s="160">
        <f>+SUM(F24:F29)</f>
        <v>860163</v>
      </c>
      <c r="G30" s="160">
        <f>+T15</f>
        <v>864790</v>
      </c>
      <c r="H30" s="164">
        <f>SUM(H24:H29)</f>
        <v>0.99999999999999989</v>
      </c>
      <c r="I30" s="164">
        <f>SUM(I24:I29)</f>
        <v>1</v>
      </c>
      <c r="J30" s="7"/>
      <c r="K30" s="7"/>
      <c r="L30" s="7"/>
    </row>
    <row r="31" spans="2:20" ht="15" customHeight="1" x14ac:dyDescent="0.25">
      <c r="D31" s="7"/>
      <c r="E31" s="163"/>
      <c r="F31" s="165">
        <f>+F30-S15</f>
        <v>0</v>
      </c>
      <c r="G31" s="165">
        <f>+G30-T15</f>
        <v>0</v>
      </c>
      <c r="H31" s="7"/>
      <c r="I31" s="7"/>
      <c r="J31" s="7"/>
      <c r="K31" s="7"/>
      <c r="L31" s="7"/>
    </row>
    <row r="32" spans="2:20" ht="15" customHeight="1" x14ac:dyDescent="0.25">
      <c r="D32" s="7"/>
      <c r="E32" s="148"/>
      <c r="F32" s="166"/>
      <c r="G32" s="167"/>
      <c r="H32" s="166"/>
      <c r="I32" s="167"/>
      <c r="J32" s="7"/>
      <c r="K32" s="7"/>
      <c r="L32" s="7"/>
    </row>
    <row r="33" spans="3:7" ht="15" customHeight="1" x14ac:dyDescent="0.25">
      <c r="C33" s="148"/>
      <c r="D33" s="168"/>
      <c r="E33" s="169"/>
      <c r="F33" s="166"/>
      <c r="G33" s="167"/>
    </row>
    <row r="34" spans="3:7" ht="15" customHeight="1" x14ac:dyDescent="0.25">
      <c r="C34" s="148"/>
      <c r="D34" s="168"/>
      <c r="E34" s="169"/>
      <c r="F34" s="166"/>
      <c r="G34" s="167"/>
    </row>
    <row r="35" spans="3:7" ht="15" customHeight="1" x14ac:dyDescent="0.25">
      <c r="C35" s="148"/>
      <c r="D35" s="168"/>
      <c r="E35" s="169"/>
      <c r="F35" s="166"/>
      <c r="G35" s="167"/>
    </row>
    <row r="36" spans="3:7" ht="15" customHeight="1" x14ac:dyDescent="0.25">
      <c r="C36" s="148"/>
      <c r="D36" s="168"/>
      <c r="E36" s="169"/>
      <c r="F36" s="166"/>
      <c r="G36" s="167"/>
    </row>
    <row r="37" spans="3:7" ht="15" customHeight="1" x14ac:dyDescent="0.25">
      <c r="C37" s="148"/>
      <c r="D37" s="168"/>
      <c r="E37" s="169"/>
      <c r="F37" s="166"/>
      <c r="G37" s="167"/>
    </row>
    <row r="38" spans="3:7" ht="15" customHeight="1" x14ac:dyDescent="0.25">
      <c r="C38" s="148"/>
      <c r="D38" s="168"/>
      <c r="E38" s="169"/>
      <c r="F38" s="166"/>
      <c r="G38" s="167"/>
    </row>
    <row r="39" spans="3:7" ht="15" customHeight="1" x14ac:dyDescent="0.25">
      <c r="C39" s="148"/>
      <c r="D39" s="168"/>
      <c r="E39" s="169"/>
      <c r="F39" s="166"/>
      <c r="G39" s="167"/>
    </row>
    <row r="40" spans="3:7" ht="15" customHeight="1" x14ac:dyDescent="0.25">
      <c r="C40" s="148"/>
      <c r="D40" s="168"/>
      <c r="E40" s="169"/>
      <c r="F40" s="166"/>
      <c r="G40" s="167"/>
    </row>
    <row r="41" spans="3:7" ht="15" customHeight="1" x14ac:dyDescent="0.25">
      <c r="C41" s="148"/>
      <c r="D41" s="168"/>
      <c r="E41" s="169"/>
      <c r="F41" s="166"/>
      <c r="G41" s="167"/>
    </row>
    <row r="42" spans="3:7" ht="15" customHeight="1" x14ac:dyDescent="0.25">
      <c r="C42" s="148"/>
      <c r="D42" s="168"/>
      <c r="E42" s="169"/>
      <c r="F42" s="166"/>
      <c r="G42" s="167"/>
    </row>
    <row r="43" spans="3:7" ht="15" customHeight="1" x14ac:dyDescent="0.25">
      <c r="C43" s="148"/>
      <c r="D43" s="168"/>
      <c r="E43" s="169"/>
      <c r="F43" s="166"/>
      <c r="G43" s="167"/>
    </row>
    <row r="44" spans="3:7" ht="15" customHeight="1" x14ac:dyDescent="0.25">
      <c r="C44" s="148"/>
      <c r="D44" s="168"/>
      <c r="E44" s="169"/>
      <c r="F44" s="166"/>
      <c r="G44" s="167"/>
    </row>
    <row r="45" spans="3:7" ht="15" customHeight="1" x14ac:dyDescent="0.25">
      <c r="C45" s="148"/>
      <c r="D45" s="168"/>
      <c r="E45" s="169"/>
      <c r="F45" s="166"/>
      <c r="G45" s="167"/>
    </row>
    <row r="46" spans="3:7" ht="15" customHeight="1" x14ac:dyDescent="0.25">
      <c r="C46" s="148"/>
      <c r="D46" s="168"/>
      <c r="E46" s="169"/>
      <c r="F46" s="166"/>
      <c r="G46" s="167"/>
    </row>
    <row r="47" spans="3:7" ht="15" customHeight="1" x14ac:dyDescent="0.25">
      <c r="C47" s="148"/>
      <c r="D47" s="168"/>
      <c r="E47" s="169"/>
      <c r="F47" s="166"/>
      <c r="G47" s="167"/>
    </row>
    <row r="48" spans="3:7" ht="15" customHeight="1" x14ac:dyDescent="0.25">
      <c r="C48" s="148"/>
      <c r="D48" s="168"/>
      <c r="E48" s="169"/>
      <c r="F48" s="166"/>
      <c r="G48" s="167"/>
    </row>
    <row r="49" spans="2:7" ht="15" customHeight="1" x14ac:dyDescent="0.25">
      <c r="C49" s="148"/>
      <c r="D49" s="168"/>
      <c r="E49" s="169"/>
      <c r="F49" s="166"/>
      <c r="G49" s="167"/>
    </row>
    <row r="50" spans="2:7" ht="15" customHeight="1" x14ac:dyDescent="0.25">
      <c r="C50" s="148"/>
      <c r="D50" s="168"/>
      <c r="E50" s="169"/>
      <c r="F50" s="166"/>
      <c r="G50" s="167"/>
    </row>
    <row r="51" spans="2:7" ht="15" customHeight="1" x14ac:dyDescent="0.25">
      <c r="C51" s="148"/>
      <c r="D51" s="168"/>
      <c r="E51" s="169"/>
      <c r="F51" s="166"/>
      <c r="G51" s="167"/>
    </row>
    <row r="52" spans="2:7" ht="15" customHeight="1" x14ac:dyDescent="0.25">
      <c r="C52" s="148"/>
      <c r="D52" s="168"/>
      <c r="E52" s="169"/>
      <c r="F52" s="166"/>
      <c r="G52" s="167"/>
    </row>
    <row r="53" spans="2:7" ht="15" customHeight="1" x14ac:dyDescent="0.25">
      <c r="C53" s="148"/>
      <c r="D53" s="168"/>
      <c r="E53" s="169"/>
      <c r="F53" s="166"/>
      <c r="G53" s="167"/>
    </row>
    <row r="55" spans="2:7" ht="16.5" customHeight="1" x14ac:dyDescent="0.3">
      <c r="B55" s="54" t="s">
        <v>263</v>
      </c>
    </row>
    <row r="56" spans="2:7" ht="15.75" customHeight="1" x14ac:dyDescent="0.3">
      <c r="B56" s="34"/>
    </row>
  </sheetData>
  <sheetProtection selectLockedCells="1" selectUnlockedCells="1"/>
  <mergeCells count="4">
    <mergeCell ref="B19:T19"/>
    <mergeCell ref="B5:T5"/>
    <mergeCell ref="B4:T4"/>
    <mergeCell ref="B7:T7"/>
  </mergeCells>
  <conditionalFormatting sqref="F31:H31">
    <cfRule type="cellIs" dxfId="14" priority="3" operator="notEqual">
      <formula>0</formula>
    </cfRule>
  </conditionalFormatting>
  <hyperlinks>
    <hyperlink ref="B2" location="Indice!A1" display="Índice"/>
    <hyperlink ref="S2" location="'1.2.2_CI-CARACT'!A1" display="Anterior"/>
    <hyperlink ref="T2" location="'1.2.4_CI-MyNM'!A1" display="Siguiente"/>
  </hyperlinks>
  <pageMargins left="0.25" right="0.25" top="0.75" bottom="0.75" header="0.3" footer="0.3"/>
  <pageSetup paperSize="9" scale="85" orientation="portrait" horizontalDpi="4294967293"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showGridLines="0" showZeros="0" zoomScale="60" zoomScaleNormal="60" zoomScaleSheetLayoutView="100" workbookViewId="0">
      <pane ySplit="2" topLeftCell="A3" activePane="bottomLeft" state="frozen"/>
      <selection activeCell="G112" sqref="G112"/>
      <selection pane="bottomLeft"/>
    </sheetView>
  </sheetViews>
  <sheetFormatPr baseColWidth="10" defaultRowHeight="13.5" x14ac:dyDescent="0.25"/>
  <cols>
    <col min="1" max="1" width="2.7109375" customWidth="1"/>
    <col min="2" max="2" width="50.7109375" customWidth="1"/>
    <col min="3" max="20" width="14.28515625" customWidth="1"/>
    <col min="21" max="21" width="2.7109375" customWidth="1"/>
    <col min="235" max="235" width="2.7109375" customWidth="1"/>
    <col min="236" max="236" width="5.5703125" customWidth="1"/>
    <col min="237" max="237" width="14.5703125" customWidth="1"/>
    <col min="238" max="238" width="11.85546875" customWidth="1"/>
    <col min="239" max="241" width="15.7109375" customWidth="1"/>
    <col min="242" max="242" width="21" customWidth="1"/>
    <col min="243" max="243" width="14.5703125" customWidth="1"/>
  </cols>
  <sheetData>
    <row r="1" spans="2:22" ht="85.15" customHeight="1" x14ac:dyDescent="0.25"/>
    <row r="2" spans="2:22" ht="17.25" customHeight="1" x14ac:dyDescent="0.25">
      <c r="B2" s="14" t="s">
        <v>0</v>
      </c>
      <c r="C2" s="15"/>
      <c r="D2" s="15"/>
      <c r="E2" s="15"/>
      <c r="F2" s="15"/>
      <c r="G2" s="15"/>
      <c r="H2" s="15"/>
      <c r="I2" s="15"/>
      <c r="J2" s="15"/>
      <c r="K2" s="15"/>
      <c r="L2" s="15"/>
      <c r="M2" s="15"/>
      <c r="S2" s="16" t="s">
        <v>138</v>
      </c>
      <c r="T2" s="16" t="s">
        <v>137</v>
      </c>
    </row>
    <row r="3" spans="2:22" ht="18" customHeight="1" x14ac:dyDescent="0.25">
      <c r="B3" s="17"/>
      <c r="C3" s="18"/>
      <c r="D3" s="18"/>
      <c r="E3" s="18"/>
      <c r="F3" s="18"/>
      <c r="G3" s="18"/>
      <c r="H3" s="18"/>
      <c r="I3" s="18"/>
      <c r="J3" s="18"/>
      <c r="K3" s="18"/>
      <c r="L3" s="18"/>
      <c r="M3" s="18"/>
      <c r="S3" s="20"/>
      <c r="T3" s="20"/>
    </row>
    <row r="4" spans="2:22" ht="18" customHeight="1" x14ac:dyDescent="0.25">
      <c r="B4" s="298" t="s">
        <v>41</v>
      </c>
      <c r="C4" s="298"/>
      <c r="D4" s="298"/>
      <c r="E4" s="298"/>
      <c r="F4" s="298"/>
      <c r="G4" s="298"/>
      <c r="H4" s="298"/>
      <c r="I4" s="298"/>
      <c r="J4" s="298"/>
      <c r="K4" s="298"/>
      <c r="L4" s="298"/>
      <c r="M4" s="298"/>
      <c r="N4" s="298"/>
      <c r="O4" s="298"/>
      <c r="P4" s="298"/>
      <c r="Q4" s="298"/>
      <c r="R4" s="298"/>
      <c r="S4" s="298"/>
      <c r="T4" s="298"/>
    </row>
    <row r="5" spans="2:22" ht="34.9" customHeight="1" x14ac:dyDescent="0.25">
      <c r="B5" s="299" t="s">
        <v>212</v>
      </c>
      <c r="C5" s="299"/>
      <c r="D5" s="299"/>
      <c r="E5" s="299"/>
      <c r="F5" s="299"/>
      <c r="G5" s="299"/>
      <c r="H5" s="299"/>
      <c r="I5" s="299"/>
      <c r="J5" s="299"/>
      <c r="K5" s="299"/>
      <c r="L5" s="299"/>
      <c r="M5" s="299"/>
      <c r="N5" s="299"/>
      <c r="O5" s="299"/>
      <c r="P5" s="299"/>
      <c r="Q5" s="299"/>
      <c r="R5" s="299"/>
      <c r="S5" s="299"/>
      <c r="T5" s="299"/>
    </row>
    <row r="6" spans="2:22" ht="18" customHeight="1" x14ac:dyDescent="0.25">
      <c r="C6" s="21"/>
      <c r="D6" s="21"/>
      <c r="E6" s="21"/>
      <c r="F6" s="21"/>
      <c r="G6" s="21"/>
      <c r="H6" s="21"/>
      <c r="I6" s="21"/>
      <c r="J6" s="21"/>
      <c r="K6" s="21"/>
      <c r="L6" s="21"/>
      <c r="M6" s="21"/>
      <c r="N6" s="21"/>
      <c r="O6" s="21"/>
      <c r="P6" s="21"/>
      <c r="Q6" s="20"/>
      <c r="R6" s="20"/>
    </row>
    <row r="7" spans="2:22" ht="33" customHeight="1" x14ac:dyDescent="0.25">
      <c r="B7" s="300" t="s">
        <v>58</v>
      </c>
      <c r="C7" s="300"/>
      <c r="D7" s="300"/>
      <c r="E7" s="300"/>
      <c r="F7" s="300"/>
      <c r="G7" s="300"/>
      <c r="H7" s="300"/>
      <c r="I7" s="300"/>
      <c r="J7" s="300"/>
      <c r="K7" s="300"/>
      <c r="L7" s="300"/>
      <c r="M7" s="300"/>
      <c r="N7" s="300"/>
      <c r="O7" s="300"/>
      <c r="P7" s="300"/>
      <c r="Q7" s="300"/>
      <c r="R7" s="300"/>
      <c r="S7" s="300"/>
      <c r="T7" s="300"/>
    </row>
    <row r="8" spans="2:22" ht="33" customHeight="1" x14ac:dyDescent="0.25">
      <c r="B8" s="55" t="s">
        <v>1</v>
      </c>
      <c r="C8" s="55">
        <v>2007</v>
      </c>
      <c r="D8" s="55">
        <v>2008</v>
      </c>
      <c r="E8" s="55">
        <v>2009</v>
      </c>
      <c r="F8" s="55">
        <v>2010</v>
      </c>
      <c r="G8" s="55">
        <v>2011</v>
      </c>
      <c r="H8" s="55">
        <v>2012</v>
      </c>
      <c r="I8" s="55">
        <v>2013</v>
      </c>
      <c r="J8" s="55">
        <v>2014</v>
      </c>
      <c r="K8" s="55">
        <v>2015</v>
      </c>
      <c r="L8" s="55">
        <v>2016</v>
      </c>
      <c r="M8" s="55">
        <v>2017</v>
      </c>
      <c r="N8" s="55">
        <v>2018</v>
      </c>
      <c r="O8" s="55">
        <v>2019</v>
      </c>
      <c r="P8" s="55">
        <v>2020</v>
      </c>
      <c r="Q8" s="24">
        <v>2021</v>
      </c>
      <c r="R8" s="24">
        <v>2022</v>
      </c>
      <c r="S8" s="24">
        <v>2023</v>
      </c>
      <c r="T8" s="24">
        <v>2024</v>
      </c>
    </row>
    <row r="9" spans="2:22" ht="33" customHeight="1" x14ac:dyDescent="0.25">
      <c r="B9" s="108" t="s">
        <v>305</v>
      </c>
      <c r="C9" s="109">
        <v>227184</v>
      </c>
      <c r="D9" s="109">
        <v>271678</v>
      </c>
      <c r="E9" s="109">
        <v>309253</v>
      </c>
      <c r="F9" s="109">
        <v>349853</v>
      </c>
      <c r="G9" s="109">
        <v>404692</v>
      </c>
      <c r="H9" s="109">
        <v>445819</v>
      </c>
      <c r="I9" s="109">
        <v>544456</v>
      </c>
      <c r="J9" s="109">
        <v>586461</v>
      </c>
      <c r="K9" s="109">
        <v>669845</v>
      </c>
      <c r="L9" s="109">
        <v>555860</v>
      </c>
      <c r="M9" s="109">
        <v>586061</v>
      </c>
      <c r="N9" s="109">
        <v>635378</v>
      </c>
      <c r="O9" s="109">
        <v>564836</v>
      </c>
      <c r="P9" s="109">
        <v>320003</v>
      </c>
      <c r="Q9" s="109">
        <v>369918</v>
      </c>
      <c r="R9" s="109">
        <v>418316</v>
      </c>
      <c r="S9" s="109">
        <v>518565</v>
      </c>
      <c r="T9" s="109">
        <v>533099</v>
      </c>
      <c r="V9" s="170"/>
    </row>
    <row r="10" spans="2:22" ht="33" customHeight="1" x14ac:dyDescent="0.25">
      <c r="B10" s="108" t="s">
        <v>306</v>
      </c>
      <c r="C10" s="109">
        <v>356205</v>
      </c>
      <c r="D10" s="109">
        <v>393561</v>
      </c>
      <c r="E10" s="109">
        <v>406588</v>
      </c>
      <c r="F10" s="109">
        <v>476767</v>
      </c>
      <c r="G10" s="109">
        <v>534067</v>
      </c>
      <c r="H10" s="109">
        <v>561810</v>
      </c>
      <c r="I10" s="109">
        <v>570353</v>
      </c>
      <c r="J10" s="109">
        <v>641271</v>
      </c>
      <c r="K10" s="109">
        <v>618152</v>
      </c>
      <c r="L10" s="109">
        <v>592762</v>
      </c>
      <c r="M10" s="109">
        <v>634821</v>
      </c>
      <c r="N10" s="109">
        <v>644831</v>
      </c>
      <c r="O10" s="109">
        <v>648926</v>
      </c>
      <c r="P10" s="109">
        <v>482856</v>
      </c>
      <c r="Q10" s="109">
        <v>627763</v>
      </c>
      <c r="R10" s="109">
        <v>791268</v>
      </c>
      <c r="S10" s="109">
        <v>745444</v>
      </c>
      <c r="T10" s="109">
        <v>747196</v>
      </c>
      <c r="V10" s="170"/>
    </row>
    <row r="11" spans="2:22" ht="33" customHeight="1" x14ac:dyDescent="0.25">
      <c r="B11" s="77" t="s">
        <v>162</v>
      </c>
      <c r="C11" s="78">
        <v>583389</v>
      </c>
      <c r="D11" s="78">
        <v>665239</v>
      </c>
      <c r="E11" s="78">
        <v>715841</v>
      </c>
      <c r="F11" s="78">
        <v>826620</v>
      </c>
      <c r="G11" s="78">
        <v>938759</v>
      </c>
      <c r="H11" s="78">
        <v>1007629</v>
      </c>
      <c r="I11" s="78">
        <v>1114809</v>
      </c>
      <c r="J11" s="78">
        <v>1227732</v>
      </c>
      <c r="K11" s="78">
        <v>1287997</v>
      </c>
      <c r="L11" s="78">
        <v>1148622</v>
      </c>
      <c r="M11" s="78">
        <v>1220882</v>
      </c>
      <c r="N11" s="78">
        <v>1280209</v>
      </c>
      <c r="O11" s="78">
        <v>1213762</v>
      </c>
      <c r="P11" s="78">
        <v>802859</v>
      </c>
      <c r="Q11" s="78">
        <v>997681</v>
      </c>
      <c r="R11" s="78">
        <v>1209584</v>
      </c>
      <c r="S11" s="78">
        <v>1264009</v>
      </c>
      <c r="T11" s="78">
        <v>1280295</v>
      </c>
    </row>
    <row r="12" spans="2:22" ht="33" customHeight="1" x14ac:dyDescent="0.25">
      <c r="B12" s="79"/>
      <c r="C12" s="80"/>
      <c r="D12" s="80"/>
      <c r="E12" s="80"/>
      <c r="F12" s="80"/>
      <c r="G12" s="80"/>
      <c r="H12" s="80"/>
      <c r="I12" s="80"/>
      <c r="J12" s="80"/>
      <c r="K12" s="80"/>
      <c r="L12" s="80"/>
      <c r="M12" s="80"/>
      <c r="N12" s="80"/>
      <c r="O12" s="80"/>
      <c r="P12" s="80"/>
    </row>
    <row r="13" spans="2:22" ht="14.25" customHeight="1" x14ac:dyDescent="0.3">
      <c r="B13" s="34"/>
      <c r="D13" s="36"/>
      <c r="E13" s="36"/>
      <c r="F13" s="36"/>
      <c r="G13" s="36"/>
      <c r="H13" s="36"/>
      <c r="I13" s="36"/>
    </row>
    <row r="14" spans="2:22" ht="16.5" customHeight="1" x14ac:dyDescent="0.3">
      <c r="C14" s="37"/>
      <c r="D14" s="37"/>
      <c r="E14" s="37"/>
      <c r="F14" s="37"/>
      <c r="G14" s="37"/>
      <c r="H14" s="37"/>
      <c r="I14" s="37"/>
    </row>
    <row r="15" spans="2:22" ht="33" customHeight="1" x14ac:dyDescent="0.25">
      <c r="B15" s="299" t="s">
        <v>213</v>
      </c>
      <c r="C15" s="299"/>
      <c r="D15" s="299"/>
      <c r="E15" s="299"/>
      <c r="F15" s="299"/>
      <c r="G15" s="299"/>
      <c r="H15" s="299"/>
      <c r="I15" s="299"/>
      <c r="J15" s="299"/>
      <c r="K15" s="299"/>
      <c r="L15" s="299"/>
      <c r="M15" s="299"/>
      <c r="N15" s="299"/>
      <c r="O15" s="299"/>
      <c r="P15" s="299"/>
      <c r="Q15" s="299"/>
      <c r="R15" s="299"/>
      <c r="S15" s="299"/>
      <c r="T15" s="299"/>
    </row>
    <row r="16" spans="2:22" x14ac:dyDescent="0.25">
      <c r="B16" s="47"/>
      <c r="C16" s="47"/>
      <c r="D16" s="47"/>
      <c r="E16" s="47"/>
      <c r="F16" s="47"/>
      <c r="G16" s="47"/>
      <c r="H16" s="47"/>
      <c r="I16" s="47"/>
      <c r="J16" s="47"/>
      <c r="K16" s="47"/>
      <c r="L16" s="47"/>
      <c r="M16" s="47"/>
      <c r="N16" s="47"/>
      <c r="O16" s="47"/>
      <c r="P16" s="47"/>
      <c r="Q16" s="47"/>
      <c r="R16" s="47"/>
      <c r="S16" s="47"/>
      <c r="T16" s="47"/>
    </row>
    <row r="17" spans="1:26" x14ac:dyDescent="0.25">
      <c r="B17" s="47"/>
      <c r="C17" s="47"/>
      <c r="D17" s="47"/>
      <c r="E17" s="47"/>
      <c r="F17" s="47"/>
      <c r="G17" s="47"/>
      <c r="H17" s="47"/>
      <c r="I17" s="47"/>
      <c r="J17" s="47"/>
      <c r="K17" s="47"/>
      <c r="L17" s="47"/>
      <c r="M17" s="47"/>
      <c r="N17" s="47"/>
      <c r="O17" s="47"/>
      <c r="P17" s="47"/>
      <c r="Q17" s="47"/>
      <c r="R17" s="47"/>
      <c r="S17" s="47"/>
      <c r="T17" s="47"/>
    </row>
    <row r="18" spans="1:26" x14ac:dyDescent="0.25">
      <c r="B18" s="47"/>
      <c r="C18" s="47"/>
      <c r="D18" s="47"/>
      <c r="E18" s="47"/>
      <c r="F18" s="47"/>
      <c r="G18" s="47"/>
      <c r="H18" s="47"/>
      <c r="I18" s="47"/>
      <c r="J18" s="47"/>
      <c r="K18" s="47"/>
      <c r="L18" s="47"/>
      <c r="M18" s="47"/>
      <c r="N18" s="47"/>
      <c r="O18" s="47"/>
      <c r="P18" s="47"/>
      <c r="Q18" s="47"/>
      <c r="R18" s="47"/>
      <c r="S18" s="47"/>
      <c r="T18" s="47"/>
    </row>
    <row r="19" spans="1:26" x14ac:dyDescent="0.25">
      <c r="B19" s="47"/>
      <c r="C19" s="47"/>
      <c r="D19" s="47"/>
      <c r="E19" s="47"/>
      <c r="F19" s="47"/>
      <c r="G19" s="47"/>
      <c r="H19" s="47"/>
      <c r="I19" s="47"/>
      <c r="J19" s="47"/>
      <c r="K19" s="47"/>
      <c r="L19" s="47"/>
      <c r="M19" s="47"/>
      <c r="N19" s="47"/>
      <c r="O19" s="47"/>
      <c r="P19" s="47"/>
      <c r="Q19" s="47"/>
      <c r="R19" s="47"/>
      <c r="S19" s="47"/>
      <c r="T19" s="47"/>
    </row>
    <row r="20" spans="1:26" x14ac:dyDescent="0.25">
      <c r="B20" s="47"/>
      <c r="C20" s="47"/>
      <c r="D20" s="47"/>
      <c r="E20" s="47"/>
      <c r="F20" s="47"/>
      <c r="G20" s="47"/>
      <c r="H20" s="47"/>
      <c r="I20" s="47"/>
      <c r="J20" s="47"/>
      <c r="K20" s="47"/>
      <c r="L20" s="47"/>
      <c r="M20" s="47"/>
      <c r="N20" s="47"/>
      <c r="O20" s="47"/>
      <c r="P20" s="47"/>
      <c r="Q20" s="47"/>
      <c r="R20" s="47"/>
      <c r="S20" s="47"/>
      <c r="T20" s="47"/>
    </row>
    <row r="21" spans="1:26" x14ac:dyDescent="0.25">
      <c r="B21" s="81"/>
      <c r="C21" s="81"/>
      <c r="D21" s="81"/>
      <c r="E21" s="81"/>
      <c r="F21" s="83"/>
      <c r="G21" s="103"/>
      <c r="H21" s="103"/>
      <c r="I21" s="103"/>
      <c r="J21" s="103"/>
      <c r="K21" s="103"/>
      <c r="L21" s="103"/>
      <c r="M21" s="103"/>
      <c r="N21" s="103"/>
      <c r="O21" s="103"/>
      <c r="P21" s="103"/>
      <c r="Q21" s="103"/>
      <c r="R21" s="103"/>
      <c r="S21" s="103"/>
      <c r="T21" s="103"/>
    </row>
    <row r="22" spans="1:26" x14ac:dyDescent="0.25">
      <c r="B22" s="84"/>
      <c r="C22" s="86">
        <f t="shared" ref="C22:T22" si="0">+C8</f>
        <v>2007</v>
      </c>
      <c r="D22" s="86">
        <f t="shared" si="0"/>
        <v>2008</v>
      </c>
      <c r="E22" s="86">
        <f t="shared" si="0"/>
        <v>2009</v>
      </c>
      <c r="F22" s="86">
        <f t="shared" si="0"/>
        <v>2010</v>
      </c>
      <c r="G22" s="86">
        <f t="shared" si="0"/>
        <v>2011</v>
      </c>
      <c r="H22" s="86">
        <f t="shared" si="0"/>
        <v>2012</v>
      </c>
      <c r="I22" s="86">
        <f t="shared" si="0"/>
        <v>2013</v>
      </c>
      <c r="J22" s="86">
        <f t="shared" si="0"/>
        <v>2014</v>
      </c>
      <c r="K22" s="86">
        <f t="shared" si="0"/>
        <v>2015</v>
      </c>
      <c r="L22" s="86">
        <f t="shared" si="0"/>
        <v>2016</v>
      </c>
      <c r="M22" s="86">
        <f t="shared" si="0"/>
        <v>2017</v>
      </c>
      <c r="N22" s="86">
        <f t="shared" si="0"/>
        <v>2018</v>
      </c>
      <c r="O22" s="86">
        <f t="shared" si="0"/>
        <v>2019</v>
      </c>
      <c r="P22" s="86">
        <f t="shared" si="0"/>
        <v>2020</v>
      </c>
      <c r="Q22" s="86">
        <f t="shared" si="0"/>
        <v>2021</v>
      </c>
      <c r="R22" s="86">
        <f t="shared" si="0"/>
        <v>2022</v>
      </c>
      <c r="S22" s="86">
        <f t="shared" si="0"/>
        <v>2023</v>
      </c>
      <c r="T22" s="86">
        <f t="shared" si="0"/>
        <v>2024</v>
      </c>
      <c r="U22" s="103"/>
    </row>
    <row r="23" spans="1:26" x14ac:dyDescent="0.25">
      <c r="B23" s="171" t="str">
        <f>+B9</f>
        <v>Enseñanza Pública</v>
      </c>
      <c r="C23" s="172">
        <f t="shared" ref="C23:T23" si="1">C9/C11</f>
        <v>0.38942112381275618</v>
      </c>
      <c r="D23" s="172">
        <f t="shared" si="1"/>
        <v>0.40839157054832925</v>
      </c>
      <c r="E23" s="172">
        <f t="shared" si="1"/>
        <v>0.43201353373165269</v>
      </c>
      <c r="F23" s="172">
        <f t="shared" si="1"/>
        <v>0.42323316638842517</v>
      </c>
      <c r="G23" s="172">
        <f t="shared" si="1"/>
        <v>0.43109253812746401</v>
      </c>
      <c r="H23" s="172">
        <f t="shared" si="1"/>
        <v>0.44244359779244147</v>
      </c>
      <c r="I23" s="172">
        <f t="shared" si="1"/>
        <v>0.48838500586199068</v>
      </c>
      <c r="J23" s="172">
        <f t="shared" si="1"/>
        <v>0.47767835325624813</v>
      </c>
      <c r="K23" s="172">
        <f t="shared" si="1"/>
        <v>0.52006720512547777</v>
      </c>
      <c r="L23" s="172">
        <f t="shared" si="1"/>
        <v>0.48393640379515629</v>
      </c>
      <c r="M23" s="172">
        <f t="shared" si="1"/>
        <v>0.4800308301703195</v>
      </c>
      <c r="N23" s="172">
        <f t="shared" si="1"/>
        <v>0.49630802470534108</v>
      </c>
      <c r="O23" s="172">
        <f t="shared" si="1"/>
        <v>0.46535976575308835</v>
      </c>
      <c r="P23" s="172">
        <f t="shared" si="1"/>
        <v>0.39857932712967031</v>
      </c>
      <c r="Q23" s="172">
        <f t="shared" si="1"/>
        <v>0.37077783379657425</v>
      </c>
      <c r="R23" s="172">
        <f t="shared" si="1"/>
        <v>0.34583460098678553</v>
      </c>
      <c r="S23" s="172">
        <f t="shared" si="1"/>
        <v>0.41025419913940486</v>
      </c>
      <c r="T23" s="172">
        <f t="shared" si="1"/>
        <v>0.41638762941353358</v>
      </c>
      <c r="U23" s="103"/>
    </row>
    <row r="24" spans="1:26" x14ac:dyDescent="0.25">
      <c r="B24" s="171" t="str">
        <f>+B10</f>
        <v>Enseñanza Privada</v>
      </c>
      <c r="C24" s="172">
        <f t="shared" ref="C24:T24" si="2">C10/C11</f>
        <v>0.61057887618724382</v>
      </c>
      <c r="D24" s="172">
        <f t="shared" si="2"/>
        <v>0.5916084294516708</v>
      </c>
      <c r="E24" s="172">
        <f t="shared" si="2"/>
        <v>0.56798646626834726</v>
      </c>
      <c r="F24" s="172">
        <f t="shared" si="2"/>
        <v>0.57676683361157488</v>
      </c>
      <c r="G24" s="172">
        <f t="shared" si="2"/>
        <v>0.56890746187253594</v>
      </c>
      <c r="H24" s="172">
        <f t="shared" si="2"/>
        <v>0.55755640220755853</v>
      </c>
      <c r="I24" s="172">
        <f t="shared" si="2"/>
        <v>0.51161499413800926</v>
      </c>
      <c r="J24" s="172">
        <f t="shared" si="2"/>
        <v>0.52232164674375192</v>
      </c>
      <c r="K24" s="172">
        <f t="shared" si="2"/>
        <v>0.47993279487452223</v>
      </c>
      <c r="L24" s="172">
        <f t="shared" si="2"/>
        <v>0.51606359620484377</v>
      </c>
      <c r="M24" s="172">
        <f t="shared" si="2"/>
        <v>0.51996916982968056</v>
      </c>
      <c r="N24" s="172">
        <f t="shared" si="2"/>
        <v>0.50369197529465892</v>
      </c>
      <c r="O24" s="172">
        <f t="shared" si="2"/>
        <v>0.53464023424691165</v>
      </c>
      <c r="P24" s="172">
        <f t="shared" si="2"/>
        <v>0.60142067287032963</v>
      </c>
      <c r="Q24" s="172">
        <f t="shared" si="2"/>
        <v>0.62922216620342575</v>
      </c>
      <c r="R24" s="172">
        <f t="shared" si="2"/>
        <v>0.65416539901321447</v>
      </c>
      <c r="S24" s="172">
        <f t="shared" si="2"/>
        <v>0.58974580086059514</v>
      </c>
      <c r="T24" s="172">
        <f t="shared" si="2"/>
        <v>0.58361237058646642</v>
      </c>
      <c r="U24" s="103"/>
      <c r="W24" s="176"/>
      <c r="X24" s="176"/>
      <c r="Y24" s="176"/>
      <c r="Z24" s="176"/>
    </row>
    <row r="25" spans="1:26" x14ac:dyDescent="0.25">
      <c r="A25" s="103"/>
      <c r="B25" s="84"/>
      <c r="C25" s="172">
        <f>+C23+C24</f>
        <v>1</v>
      </c>
      <c r="D25" s="172">
        <f t="shared" ref="D25:T25" si="3">+D23+D24</f>
        <v>1</v>
      </c>
      <c r="E25" s="172">
        <f t="shared" si="3"/>
        <v>1</v>
      </c>
      <c r="F25" s="172">
        <f t="shared" si="3"/>
        <v>1</v>
      </c>
      <c r="G25" s="172">
        <f t="shared" si="3"/>
        <v>1</v>
      </c>
      <c r="H25" s="172">
        <f t="shared" si="3"/>
        <v>1</v>
      </c>
      <c r="I25" s="172">
        <f t="shared" si="3"/>
        <v>1</v>
      </c>
      <c r="J25" s="172">
        <f t="shared" si="3"/>
        <v>1</v>
      </c>
      <c r="K25" s="172">
        <f t="shared" si="3"/>
        <v>1</v>
      </c>
      <c r="L25" s="172">
        <f t="shared" si="3"/>
        <v>1</v>
      </c>
      <c r="M25" s="172">
        <f t="shared" si="3"/>
        <v>1</v>
      </c>
      <c r="N25" s="172">
        <f t="shared" si="3"/>
        <v>1</v>
      </c>
      <c r="O25" s="172">
        <f t="shared" si="3"/>
        <v>1</v>
      </c>
      <c r="P25" s="172">
        <f t="shared" si="3"/>
        <v>1</v>
      </c>
      <c r="Q25" s="172">
        <f t="shared" si="3"/>
        <v>1</v>
      </c>
      <c r="R25" s="172">
        <f t="shared" si="3"/>
        <v>1</v>
      </c>
      <c r="S25" s="172">
        <f t="shared" si="3"/>
        <v>1</v>
      </c>
      <c r="T25" s="172">
        <f t="shared" si="3"/>
        <v>1</v>
      </c>
      <c r="W25" s="176"/>
      <c r="X25" s="176"/>
      <c r="Y25" s="176"/>
      <c r="Z25" s="176"/>
    </row>
    <row r="26" spans="1:26" x14ac:dyDescent="0.25">
      <c r="B26" s="84"/>
      <c r="C26" s="86"/>
      <c r="D26" s="173"/>
      <c r="E26" s="174"/>
      <c r="F26" s="175"/>
      <c r="G26" s="84"/>
      <c r="H26" s="84"/>
      <c r="I26" s="84"/>
      <c r="J26" s="84"/>
      <c r="K26" s="103"/>
      <c r="L26" s="103"/>
      <c r="M26" s="103"/>
      <c r="N26" s="103"/>
      <c r="O26" s="103"/>
      <c r="P26" s="103"/>
      <c r="Q26" s="103"/>
      <c r="R26" s="103"/>
      <c r="S26" s="103"/>
      <c r="T26" s="103"/>
      <c r="W26" s="176"/>
      <c r="X26" s="176"/>
      <c r="Y26" s="176"/>
      <c r="Z26" s="176"/>
    </row>
    <row r="27" spans="1:26" x14ac:dyDescent="0.25">
      <c r="C27" s="81"/>
      <c r="D27" s="91"/>
      <c r="E27" s="99"/>
      <c r="F27" s="83"/>
    </row>
    <row r="28" spans="1:26" x14ac:dyDescent="0.25">
      <c r="C28" s="81"/>
      <c r="D28" s="91"/>
      <c r="E28" s="99"/>
      <c r="F28" s="83"/>
    </row>
    <row r="29" spans="1:26" x14ac:dyDescent="0.25">
      <c r="C29" s="81"/>
      <c r="D29" s="91"/>
      <c r="E29" s="99"/>
      <c r="F29" s="83"/>
    </row>
    <row r="30" spans="1:26" x14ac:dyDescent="0.25">
      <c r="C30" s="81"/>
      <c r="D30" s="91"/>
      <c r="E30" s="99"/>
      <c r="F30" s="83"/>
    </row>
    <row r="31" spans="1:26" x14ac:dyDescent="0.25">
      <c r="C31" s="81"/>
      <c r="D31" s="91"/>
      <c r="E31" s="99"/>
      <c r="F31" s="83"/>
    </row>
    <row r="32" spans="1:26" x14ac:dyDescent="0.25">
      <c r="C32" s="81"/>
      <c r="D32" s="91"/>
      <c r="E32" s="99"/>
      <c r="F32" s="83"/>
    </row>
    <row r="33" spans="2:6" x14ac:dyDescent="0.25">
      <c r="C33" s="81"/>
      <c r="D33" s="91"/>
      <c r="E33" s="99"/>
      <c r="F33" s="83"/>
    </row>
    <row r="34" spans="2:6" x14ac:dyDescent="0.25">
      <c r="C34" s="81"/>
      <c r="D34" s="91"/>
      <c r="E34" s="99"/>
      <c r="F34" s="83"/>
    </row>
    <row r="35" spans="2:6" x14ac:dyDescent="0.25">
      <c r="C35" s="81"/>
      <c r="D35" s="91"/>
      <c r="E35" s="99"/>
      <c r="F35" s="83"/>
    </row>
    <row r="36" spans="2:6" x14ac:dyDescent="0.25">
      <c r="C36" s="81"/>
      <c r="D36" s="91"/>
      <c r="E36" s="99"/>
      <c r="F36" s="83"/>
    </row>
    <row r="37" spans="2:6" x14ac:dyDescent="0.25">
      <c r="C37" s="81"/>
      <c r="D37" s="91"/>
      <c r="E37" s="99"/>
      <c r="F37" s="83"/>
    </row>
    <row r="38" spans="2:6" x14ac:dyDescent="0.25">
      <c r="C38" s="81"/>
      <c r="D38" s="91"/>
      <c r="E38" s="99"/>
      <c r="F38" s="83"/>
    </row>
    <row r="39" spans="2:6" x14ac:dyDescent="0.25">
      <c r="C39" s="81"/>
      <c r="D39" s="91"/>
      <c r="E39" s="99"/>
      <c r="F39" s="83"/>
    </row>
    <row r="40" spans="2:6" x14ac:dyDescent="0.25">
      <c r="C40" s="81"/>
      <c r="D40" s="91"/>
      <c r="E40" s="99"/>
      <c r="F40" s="83"/>
    </row>
    <row r="41" spans="2:6" x14ac:dyDescent="0.25">
      <c r="C41" s="81"/>
      <c r="D41" s="91"/>
      <c r="E41" s="99"/>
      <c r="F41" s="83"/>
    </row>
    <row r="42" spans="2:6" x14ac:dyDescent="0.25">
      <c r="C42" s="81"/>
      <c r="D42" s="91"/>
      <c r="E42" s="99"/>
      <c r="F42" s="83"/>
    </row>
    <row r="43" spans="2:6" x14ac:dyDescent="0.25">
      <c r="C43" s="81"/>
      <c r="D43" s="91"/>
      <c r="E43" s="99"/>
      <c r="F43" s="83"/>
    </row>
    <row r="45" spans="2:6" ht="16.5" customHeight="1" x14ac:dyDescent="0.3">
      <c r="B45" s="54" t="s">
        <v>263</v>
      </c>
    </row>
    <row r="46" spans="2:6" ht="15.75" customHeight="1" x14ac:dyDescent="0.3">
      <c r="B46" s="34"/>
    </row>
  </sheetData>
  <sheetProtection selectLockedCells="1" selectUnlockedCells="1"/>
  <mergeCells count="4">
    <mergeCell ref="B15:T15"/>
    <mergeCell ref="B5:T5"/>
    <mergeCell ref="B4:T4"/>
    <mergeCell ref="B7:T7"/>
  </mergeCells>
  <hyperlinks>
    <hyperlink ref="B2" location="Indice!A1" display="Índice"/>
    <hyperlink ref="S2" location="'1.2.3_CI-CONEX'!A1" display="Anterior"/>
    <hyperlink ref="T2" location="'1.3.1_VAB-PIB'!A1" display="Siguiente"/>
  </hyperlinks>
  <pageMargins left="0.25" right="0.25" top="0.75" bottom="0.75" header="0.3" footer="0.3"/>
  <pageSetup paperSize="9" scale="40" orientation="portrait" horizontalDpi="4294967293" verticalDpi="3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31</vt:i4>
      </vt:variant>
      <vt:variant>
        <vt:lpstr>Rangos con nombre</vt:lpstr>
      </vt:variant>
      <vt:variant>
        <vt:i4>25</vt:i4>
      </vt:variant>
    </vt:vector>
  </HeadingPairs>
  <TitlesOfParts>
    <vt:vector size="56" baseType="lpstr">
      <vt:lpstr>Indice</vt:lpstr>
      <vt:lpstr>1.1.1_PROD-PIB</vt:lpstr>
      <vt:lpstr>1.1.2_PROD-CARACT</vt:lpstr>
      <vt:lpstr>1.1.3_PROD-CONEX</vt:lpstr>
      <vt:lpstr>1.1.4_PROD-MyNM</vt:lpstr>
      <vt:lpstr>1.2.1_CI-PIB</vt:lpstr>
      <vt:lpstr>1.2.2_CI-CARACT</vt:lpstr>
      <vt:lpstr>1.2.3_CI-CONEX</vt:lpstr>
      <vt:lpstr>1.2.4_CI-MyNM</vt:lpstr>
      <vt:lpstr>1.3.1_VAB-PIB</vt:lpstr>
      <vt:lpstr>1.3.2_VAB-CARACT</vt:lpstr>
      <vt:lpstr>1.3.3_VAB-CONEX</vt:lpstr>
      <vt:lpstr>1.3.4_VAB-MyNM</vt:lpstr>
      <vt:lpstr>2.1.1_GCF-PIB</vt:lpstr>
      <vt:lpstr>2.1.2_GCFHE-GCFHT</vt:lpstr>
      <vt:lpstr>2.1.3_GCFGGE-GCFGGT</vt:lpstr>
      <vt:lpstr>2.1.4_GT-TipoG</vt:lpstr>
      <vt:lpstr>2.1.5_G PUB PIB</vt:lpstr>
      <vt:lpstr>2.1.6_G PRIV PIB</vt:lpstr>
      <vt:lpstr>2.1.7_GCFT SEG PRODUCT</vt:lpstr>
      <vt:lpstr>2.1.8_GCFT GOB SEG PRODUCT</vt:lpstr>
      <vt:lpstr>2.1.9_GCFT HOG SEG PRODUCT</vt:lpstr>
      <vt:lpstr>2.1.10_CFEHE-GCFHE</vt:lpstr>
      <vt:lpstr>3.1.1_PROD_A POR SECTOR</vt:lpstr>
      <vt:lpstr>3.1.2_PROD_A PRIM INF</vt:lpstr>
      <vt:lpstr>3.1.3_PROD_A PRIMARIA</vt:lpstr>
      <vt:lpstr>3.1.4_PROD_A SECUNDARIA</vt:lpstr>
      <vt:lpstr>3.1.5_PROD_A SUPERIOR</vt:lpstr>
      <vt:lpstr>4.1_NIVELES EDUCATIVOS</vt:lpstr>
      <vt:lpstr>4.2_INSTITUCIONES CSE</vt:lpstr>
      <vt:lpstr>4.3_CINE</vt:lpstr>
      <vt:lpstr>'4.1_NIVELES EDUCATIVOS'!_Toc27581055</vt:lpstr>
      <vt:lpstr>'4.3_CINE'!_Toc27581055</vt:lpstr>
      <vt:lpstr>'1.1.1_PROD-PIB'!Área_de_impresión</vt:lpstr>
      <vt:lpstr>'1.1.2_PROD-CARACT'!Área_de_impresión</vt:lpstr>
      <vt:lpstr>'1.1.3_PROD-CONEX'!Área_de_impresión</vt:lpstr>
      <vt:lpstr>'1.1.4_PROD-MyNM'!Área_de_impresión</vt:lpstr>
      <vt:lpstr>'1.2.1_CI-PIB'!Área_de_impresión</vt:lpstr>
      <vt:lpstr>'1.2.2_CI-CARACT'!Área_de_impresión</vt:lpstr>
      <vt:lpstr>'1.2.3_CI-CONEX'!Área_de_impresión</vt:lpstr>
      <vt:lpstr>'1.2.4_CI-MyNM'!Área_de_impresión</vt:lpstr>
      <vt:lpstr>'1.3.1_VAB-PIB'!Área_de_impresión</vt:lpstr>
      <vt:lpstr>'1.3.2_VAB-CARACT'!Área_de_impresión</vt:lpstr>
      <vt:lpstr>'1.3.3_VAB-CONEX'!Área_de_impresión</vt:lpstr>
      <vt:lpstr>'1.3.4_VAB-MyNM'!Área_de_impresión</vt:lpstr>
      <vt:lpstr>'2.1.2_GCFHE-GCFHT'!Área_de_impresión</vt:lpstr>
      <vt:lpstr>'2.1.3_GCFGGE-GCFGGT'!Área_de_impresión</vt:lpstr>
      <vt:lpstr>'2.1.4_GT-TipoG'!Área_de_impresión</vt:lpstr>
      <vt:lpstr>'2.1.7_GCFT SEG PRODUCT'!Área_de_impresión</vt:lpstr>
      <vt:lpstr>'2.1.8_GCFT GOB SEG PRODUCT'!Área_de_impresión</vt:lpstr>
      <vt:lpstr>'3.1.1_PROD_A POR SECTOR'!Área_de_impresión</vt:lpstr>
      <vt:lpstr>'3.1.2_PROD_A PRIM INF'!Área_de_impresión</vt:lpstr>
      <vt:lpstr>'3.1.3_PROD_A PRIMARIA'!Área_de_impresión</vt:lpstr>
      <vt:lpstr>'3.1.4_PROD_A SECUNDARIA'!Área_de_impresión</vt:lpstr>
      <vt:lpstr>'3.1.5_PROD_A SUPERIOR'!Área_de_impresión</vt:lpstr>
      <vt:lpstr>Indice!Área_de_impresión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jrojas</dc:creator>
  <cp:lastModifiedBy>INEC Kevin Estrella</cp:lastModifiedBy>
  <cp:lastPrinted>2021-10-26T20:55:01Z</cp:lastPrinted>
  <dcterms:created xsi:type="dcterms:W3CDTF">2016-05-16T13:44:14Z</dcterms:created>
  <dcterms:modified xsi:type="dcterms:W3CDTF">2025-09-15T14:13:28Z</dcterms:modified>
</cp:coreProperties>
</file>