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+xml"/>
  <Override PartName="/xl/charts/chart28.xml" ContentType="application/vnd.openxmlformats-officedocument.drawingml.chart+xml"/>
  <Override PartName="/xl/drawings/drawing8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9.xml" ContentType="application/vnd.openxmlformats-officedocument.drawing+xml"/>
  <Override PartName="/xl/charts/chart40.xml" ContentType="application/vnd.openxmlformats-officedocument.drawingml.chart+xml"/>
  <Override PartName="/xl/drawings/drawing10.xml" ContentType="application/vnd.openxmlformats-officedocument.drawing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2.xml" ContentType="application/vnd.openxmlformats-officedocument.drawing+xml"/>
  <Override PartName="/xl/charts/chart5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3.xml" ContentType="application/vnd.openxmlformats-officedocument.drawingml.chartshapes+xml"/>
  <Override PartName="/xl/charts/chart5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4.xml" ContentType="application/vnd.openxmlformats-officedocument.drawingml.chartshapes+xml"/>
  <Override PartName="/xl/charts/chart5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5.xml" ContentType="application/vnd.openxmlformats-officedocument.drawing+xml"/>
  <Override PartName="/xl/charts/chart5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5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5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6.xml" ContentType="application/vnd.openxmlformats-officedocument.drawing+xml"/>
  <Override PartName="/xl/charts/chart5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6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6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barrera\Documents\CSE\Publicación CSE 2022\Revisión tabulados\"/>
    </mc:Choice>
  </mc:AlternateContent>
  <bookViews>
    <workbookView showSheetTabs="0" xWindow="0" yWindow="0" windowWidth="15360" windowHeight="8340" tabRatio="867" activeTab="2"/>
  </bookViews>
  <sheets>
    <sheet name="Índice" sheetId="14" r:id="rId1"/>
    <sheet name="1.1_Total_Alumnos" sheetId="1" r:id="rId2"/>
    <sheet name="1.2_Alumnos_público" sheetId="2" r:id="rId3"/>
    <sheet name="1.3_Alumnos_privado" sheetId="3" r:id="rId4"/>
    <sheet name="1.4_Alumnos_provincia" sheetId="11" r:id="rId5"/>
    <sheet name="1.5_Total_Docentes" sheetId="4" r:id="rId6"/>
    <sheet name="1.6_Docentes_prov" sheetId="12" r:id="rId7"/>
    <sheet name="1.7_Tasas_promoc" sheetId="15" r:id="rId8"/>
    <sheet name="1.8_Años_promed_escol" sheetId="17" r:id="rId9"/>
    <sheet name="1.9_Tasa_matricul" sheetId="18" r:id="rId10"/>
    <sheet name="1.10_Num_Instituc" sheetId="19" r:id="rId11"/>
    <sheet name="1.11_titulad_quintil_sect" sheetId="20" r:id="rId12"/>
    <sheet name="1.12_titulad_situa_pobrez" sheetId="21" r:id="rId13"/>
    <sheet name="1.13_titulad_situa_desemp" sheetId="22" r:id="rId14"/>
  </sheets>
  <definedNames>
    <definedName name="_xlnm.Print_Area" localSheetId="1">'1.1_Total_Alumnos'!$B$1:$H$36</definedName>
    <definedName name="_xlnm.Print_Area" localSheetId="10">'1.10_Num_Instituc'!$B$1:$H$69</definedName>
    <definedName name="_xlnm.Print_Area" localSheetId="11">'1.11_titulad_quintil_sect'!$C$1:$K$59</definedName>
    <definedName name="_xlnm.Print_Area" localSheetId="12">'1.12_titulad_situa_pobrez'!$C$1:$K$41</definedName>
    <definedName name="_xlnm.Print_Area" localSheetId="13">'1.13_titulad_situa_desemp'!$C$1:$K$41</definedName>
    <definedName name="_xlnm.Print_Area" localSheetId="2">'1.2_Alumnos_público'!$B$1:$M$38</definedName>
    <definedName name="_xlnm.Print_Area" localSheetId="3">'1.3_Alumnos_privado'!$B$1:$H$44</definedName>
    <definedName name="_xlnm.Print_Area" localSheetId="4">'1.4_Alumnos_provincia'!$B$1:$H$74</definedName>
    <definedName name="_xlnm.Print_Area" localSheetId="5">'1.5_Total_Docentes'!$B$1:$H$42</definedName>
    <definedName name="_xlnm.Print_Area" localSheetId="6">'1.6_Docentes_prov'!$B$1:$H$70</definedName>
    <definedName name="_xlnm.Print_Area" localSheetId="7">'1.7_Tasas_promoc'!$B$1:$H$80</definedName>
    <definedName name="_xlnm.Print_Area" localSheetId="8">'1.8_Años_promed_escol'!$B$1:$J$34</definedName>
    <definedName name="_xlnm.Print_Area" localSheetId="9">'1.9_Tasa_matricul'!$C$1:$K$34</definedName>
  </definedNames>
  <calcPr calcId="152511"/>
</workbook>
</file>

<file path=xl/calcChain.xml><?xml version="1.0" encoding="utf-8"?>
<calcChain xmlns="http://schemas.openxmlformats.org/spreadsheetml/2006/main">
  <c r="P11" i="4" l="1"/>
  <c r="P53" i="19" l="1"/>
  <c r="P13" i="2" l="1"/>
  <c r="P18" i="4" l="1"/>
  <c r="P19" i="4" l="1"/>
  <c r="P20" i="4" s="1"/>
  <c r="K19" i="1"/>
  <c r="P52" i="19" l="1"/>
  <c r="D50" i="12"/>
  <c r="D54" i="12"/>
  <c r="D58" i="12"/>
  <c r="D62" i="12"/>
  <c r="C64" i="12"/>
  <c r="D43" i="12" s="1"/>
  <c r="C65" i="12"/>
  <c r="D61" i="12" l="1"/>
  <c r="D57" i="12"/>
  <c r="D53" i="12"/>
  <c r="D49" i="12"/>
  <c r="D45" i="12"/>
  <c r="D41" i="12"/>
  <c r="D46" i="12"/>
  <c r="D42" i="12"/>
  <c r="D40" i="12"/>
  <c r="D60" i="12"/>
  <c r="D56" i="12"/>
  <c r="D52" i="12"/>
  <c r="D48" i="12"/>
  <c r="D44" i="12"/>
  <c r="D63" i="12"/>
  <c r="D59" i="12"/>
  <c r="D55" i="12"/>
  <c r="D51" i="12"/>
  <c r="D47" i="12"/>
  <c r="P54" i="19"/>
  <c r="P56" i="19" s="1"/>
  <c r="P58" i="19" l="1"/>
  <c r="P57" i="19"/>
  <c r="Q19" i="1" l="1"/>
  <c r="C44" i="20" l="1"/>
  <c r="C45" i="20"/>
  <c r="C46" i="20"/>
  <c r="C47" i="20"/>
  <c r="C43" i="20"/>
  <c r="C21" i="20"/>
  <c r="C22" i="20"/>
  <c r="C23" i="20"/>
  <c r="C24" i="20"/>
  <c r="C20" i="20"/>
  <c r="E20" i="21" l="1"/>
  <c r="E19" i="21"/>
  <c r="D20" i="21"/>
  <c r="D19" i="21"/>
  <c r="D53" i="19" l="1"/>
  <c r="E53" i="19"/>
  <c r="F53" i="19"/>
  <c r="G53" i="19"/>
  <c r="H53" i="19"/>
  <c r="I53" i="19"/>
  <c r="J53" i="19"/>
  <c r="K53" i="19"/>
  <c r="L53" i="19"/>
  <c r="M53" i="19"/>
  <c r="N53" i="19"/>
  <c r="O53" i="19"/>
  <c r="D52" i="19"/>
  <c r="E52" i="19"/>
  <c r="F52" i="19"/>
  <c r="G52" i="19"/>
  <c r="H52" i="19"/>
  <c r="I52" i="19"/>
  <c r="J52" i="19"/>
  <c r="K52" i="19"/>
  <c r="L52" i="19"/>
  <c r="M52" i="19"/>
  <c r="N52" i="19"/>
  <c r="O52" i="19"/>
  <c r="C52" i="19"/>
  <c r="C53" i="19"/>
  <c r="D21" i="19"/>
  <c r="E21" i="19"/>
  <c r="F21" i="19"/>
  <c r="G21" i="19"/>
  <c r="H21" i="19"/>
  <c r="I21" i="19"/>
  <c r="J21" i="19"/>
  <c r="K21" i="19"/>
  <c r="L21" i="19"/>
  <c r="M21" i="19"/>
  <c r="N21" i="19"/>
  <c r="O21" i="19"/>
  <c r="C21" i="19"/>
  <c r="B21" i="19"/>
  <c r="C20" i="19"/>
  <c r="D20" i="19"/>
  <c r="E20" i="19"/>
  <c r="F20" i="19"/>
  <c r="G20" i="19"/>
  <c r="H20" i="19"/>
  <c r="I20" i="19"/>
  <c r="J20" i="19"/>
  <c r="K20" i="19"/>
  <c r="L20" i="19"/>
  <c r="M20" i="19"/>
  <c r="N20" i="19"/>
  <c r="O20" i="19"/>
  <c r="B20" i="19"/>
  <c r="N39" i="18" l="1"/>
  <c r="D25" i="3" l="1"/>
  <c r="E25" i="3"/>
  <c r="F25" i="3"/>
  <c r="G25" i="3"/>
  <c r="H25" i="3"/>
  <c r="I25" i="3"/>
  <c r="J25" i="3"/>
  <c r="K25" i="3"/>
  <c r="L25" i="3"/>
  <c r="M25" i="3"/>
  <c r="D24" i="3"/>
  <c r="E24" i="3"/>
  <c r="F24" i="3"/>
  <c r="G24" i="3"/>
  <c r="H24" i="3"/>
  <c r="I24" i="3"/>
  <c r="J24" i="3"/>
  <c r="K24" i="3"/>
  <c r="L24" i="3"/>
  <c r="M24" i="3"/>
  <c r="D23" i="3"/>
  <c r="E23" i="3"/>
  <c r="F23" i="3"/>
  <c r="G23" i="3"/>
  <c r="H23" i="3"/>
  <c r="I23" i="3"/>
  <c r="J23" i="3"/>
  <c r="K23" i="3"/>
  <c r="L23" i="3"/>
  <c r="M23" i="3"/>
  <c r="D22" i="3"/>
  <c r="E22" i="3"/>
  <c r="F22" i="3"/>
  <c r="G22" i="3"/>
  <c r="H22" i="3"/>
  <c r="I22" i="3"/>
  <c r="J22" i="3"/>
  <c r="K22" i="3"/>
  <c r="L22" i="3"/>
  <c r="M22" i="3"/>
  <c r="C25" i="3"/>
  <c r="C24" i="3"/>
  <c r="C23" i="3"/>
  <c r="C22" i="3"/>
  <c r="D28" i="2" l="1"/>
  <c r="E28" i="2"/>
  <c r="F28" i="2"/>
  <c r="G28" i="2"/>
  <c r="H28" i="2"/>
  <c r="I28" i="2"/>
  <c r="J28" i="2"/>
  <c r="K28" i="2"/>
  <c r="L28" i="2"/>
  <c r="M28" i="2"/>
  <c r="D27" i="2"/>
  <c r="E27" i="2"/>
  <c r="F27" i="2"/>
  <c r="G27" i="2"/>
  <c r="H27" i="2"/>
  <c r="I27" i="2"/>
  <c r="J27" i="2"/>
  <c r="K27" i="2"/>
  <c r="L27" i="2"/>
  <c r="M27" i="2"/>
  <c r="D26" i="2"/>
  <c r="E26" i="2"/>
  <c r="F26" i="2"/>
  <c r="G26" i="2"/>
  <c r="H26" i="2"/>
  <c r="I26" i="2"/>
  <c r="J26" i="2"/>
  <c r="K26" i="2"/>
  <c r="L26" i="2"/>
  <c r="M26" i="2"/>
  <c r="D25" i="2"/>
  <c r="E25" i="2"/>
  <c r="F25" i="2"/>
  <c r="G25" i="2"/>
  <c r="H25" i="2"/>
  <c r="I25" i="2"/>
  <c r="J25" i="2"/>
  <c r="K25" i="2"/>
  <c r="L25" i="2"/>
  <c r="M25" i="2"/>
  <c r="C28" i="2"/>
  <c r="C27" i="2"/>
  <c r="C26" i="2"/>
  <c r="C25" i="2"/>
  <c r="N54" i="19" l="1"/>
  <c r="N57" i="19" l="1"/>
  <c r="N56" i="19"/>
  <c r="N58" i="19" s="1"/>
  <c r="O54" i="19"/>
  <c r="O56" i="19" s="1"/>
  <c r="O57" i="19" l="1"/>
  <c r="O58" i="19"/>
  <c r="N19" i="4" l="1"/>
  <c r="N18" i="4"/>
  <c r="N20" i="4" s="1"/>
  <c r="O18" i="4"/>
  <c r="O19" i="4"/>
  <c r="O20" i="4" l="1"/>
  <c r="O25" i="3" l="1"/>
  <c r="O22" i="3"/>
  <c r="O24" i="3"/>
  <c r="O23" i="3"/>
  <c r="B57" i="19"/>
  <c r="B56" i="19"/>
  <c r="I54" i="19"/>
  <c r="D54" i="19"/>
  <c r="B22" i="19"/>
  <c r="I22" i="19"/>
  <c r="D22" i="19"/>
  <c r="M22" i="19"/>
  <c r="L22" i="19"/>
  <c r="K22" i="19"/>
  <c r="J22" i="19"/>
  <c r="H22" i="19"/>
  <c r="G22" i="19"/>
  <c r="F22" i="19"/>
  <c r="E22" i="19"/>
  <c r="C22" i="19"/>
  <c r="M39" i="18"/>
  <c r="L39" i="18"/>
  <c r="K39" i="18"/>
  <c r="J39" i="18"/>
  <c r="I39" i="18"/>
  <c r="H39" i="18"/>
  <c r="G39" i="18"/>
  <c r="F39" i="18"/>
  <c r="E39" i="18"/>
  <c r="D39" i="18"/>
  <c r="C39" i="18"/>
  <c r="B20" i="17"/>
  <c r="Q19" i="17"/>
  <c r="P19" i="17"/>
  <c r="O19" i="17"/>
  <c r="N19" i="17"/>
  <c r="M19" i="17"/>
  <c r="L19" i="17"/>
  <c r="K19" i="17"/>
  <c r="J19" i="17"/>
  <c r="I19" i="17"/>
  <c r="H19" i="17"/>
  <c r="G19" i="17"/>
  <c r="F19" i="17"/>
  <c r="E19" i="17"/>
  <c r="B19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B20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B19" i="15"/>
  <c r="O18" i="15"/>
  <c r="N18" i="15"/>
  <c r="M18" i="15"/>
  <c r="L18" i="15"/>
  <c r="K18" i="15"/>
  <c r="K20" i="15" s="1"/>
  <c r="J18" i="15"/>
  <c r="I18" i="15"/>
  <c r="H18" i="15"/>
  <c r="G18" i="15"/>
  <c r="G20" i="15" s="1"/>
  <c r="F18" i="15"/>
  <c r="E18" i="15"/>
  <c r="D18" i="15"/>
  <c r="C18" i="15"/>
  <c r="C20" i="15" s="1"/>
  <c r="B18" i="15"/>
  <c r="B20" i="4"/>
  <c r="B19" i="4"/>
  <c r="B18" i="4"/>
  <c r="L67" i="11"/>
  <c r="B26" i="3"/>
  <c r="B25" i="3"/>
  <c r="B24" i="3"/>
  <c r="B23" i="3"/>
  <c r="B22" i="3"/>
  <c r="K21" i="3"/>
  <c r="J21" i="3"/>
  <c r="I21" i="3"/>
  <c r="H21" i="3"/>
  <c r="G21" i="3"/>
  <c r="F21" i="3"/>
  <c r="E21" i="3"/>
  <c r="D21" i="3"/>
  <c r="C21" i="3"/>
  <c r="M29" i="2"/>
  <c r="L29" i="2"/>
  <c r="K29" i="2"/>
  <c r="J29" i="2"/>
  <c r="I29" i="2"/>
  <c r="H29" i="2"/>
  <c r="G29" i="2"/>
  <c r="F29" i="2"/>
  <c r="E29" i="2"/>
  <c r="B29" i="2"/>
  <c r="B28" i="2"/>
  <c r="B27" i="2"/>
  <c r="B26" i="2"/>
  <c r="C29" i="2"/>
  <c r="B25" i="2"/>
  <c r="K24" i="2"/>
  <c r="J24" i="2"/>
  <c r="I24" i="2"/>
  <c r="H24" i="2"/>
  <c r="G24" i="2"/>
  <c r="F24" i="2"/>
  <c r="E24" i="2"/>
  <c r="D24" i="2"/>
  <c r="C24" i="2"/>
  <c r="B21" i="1"/>
  <c r="B20" i="1"/>
  <c r="B19" i="1"/>
  <c r="F20" i="1"/>
  <c r="M19" i="1"/>
  <c r="J20" i="1"/>
  <c r="I19" i="1"/>
  <c r="E19" i="1"/>
  <c r="F20" i="15" l="1"/>
  <c r="J20" i="15"/>
  <c r="I20" i="15"/>
  <c r="D20" i="15"/>
  <c r="L20" i="15"/>
  <c r="E20" i="15"/>
  <c r="M20" i="15"/>
  <c r="H20" i="15"/>
  <c r="K20" i="17"/>
  <c r="G20" i="17"/>
  <c r="O20" i="17"/>
  <c r="D56" i="19"/>
  <c r="D57" i="19"/>
  <c r="I57" i="19"/>
  <c r="I56" i="19"/>
  <c r="C54" i="19"/>
  <c r="C56" i="19" s="1"/>
  <c r="H54" i="19"/>
  <c r="M54" i="19"/>
  <c r="E54" i="19"/>
  <c r="J54" i="19"/>
  <c r="F54" i="19"/>
  <c r="K54" i="19"/>
  <c r="G54" i="19"/>
  <c r="L54" i="19"/>
  <c r="D19" i="4"/>
  <c r="H19" i="4"/>
  <c r="N28" i="2"/>
  <c r="N25" i="2"/>
  <c r="N26" i="2"/>
  <c r="N27" i="2"/>
  <c r="P26" i="2"/>
  <c r="P27" i="2"/>
  <c r="P28" i="2"/>
  <c r="P25" i="2"/>
  <c r="H20" i="17"/>
  <c r="L20" i="17"/>
  <c r="E20" i="17"/>
  <c r="I20" i="17"/>
  <c r="M20" i="17"/>
  <c r="F20" i="17"/>
  <c r="J20" i="17"/>
  <c r="N20" i="17"/>
  <c r="D29" i="2"/>
  <c r="H18" i="4"/>
  <c r="D18" i="4"/>
  <c r="D20" i="4" s="1"/>
  <c r="C66" i="11"/>
  <c r="L19" i="4"/>
  <c r="L18" i="4"/>
  <c r="C19" i="4"/>
  <c r="F26" i="3"/>
  <c r="J26" i="3"/>
  <c r="L19" i="1"/>
  <c r="L20" i="1"/>
  <c r="D19" i="1"/>
  <c r="H19" i="1"/>
  <c r="F19" i="1"/>
  <c r="F21" i="1" s="1"/>
  <c r="E20" i="1"/>
  <c r="E21" i="1" s="1"/>
  <c r="I20" i="1"/>
  <c r="I21" i="1" s="1"/>
  <c r="M20" i="1"/>
  <c r="M21" i="1" s="1"/>
  <c r="J19" i="1"/>
  <c r="J21" i="1" s="1"/>
  <c r="D58" i="19" l="1"/>
  <c r="C57" i="19"/>
  <c r="C58" i="19" s="1"/>
  <c r="G56" i="19"/>
  <c r="G57" i="19"/>
  <c r="J56" i="19"/>
  <c r="J57" i="19"/>
  <c r="L57" i="19"/>
  <c r="L56" i="19"/>
  <c r="E57" i="19"/>
  <c r="E56" i="19"/>
  <c r="K56" i="19"/>
  <c r="K57" i="19"/>
  <c r="M56" i="19"/>
  <c r="M57" i="19"/>
  <c r="F56" i="19"/>
  <c r="F57" i="19"/>
  <c r="H56" i="19"/>
  <c r="H57" i="19"/>
  <c r="I58" i="19"/>
  <c r="G58" i="19"/>
  <c r="H20" i="4"/>
  <c r="K18" i="4"/>
  <c r="G19" i="4"/>
  <c r="F19" i="4"/>
  <c r="E18" i="4"/>
  <c r="J19" i="4"/>
  <c r="I18" i="4"/>
  <c r="O27" i="2"/>
  <c r="O25" i="2"/>
  <c r="O28" i="2"/>
  <c r="O26" i="2"/>
  <c r="P29" i="2"/>
  <c r="C68" i="11"/>
  <c r="D43" i="11"/>
  <c r="D44" i="11"/>
  <c r="D45" i="11"/>
  <c r="D46" i="11"/>
  <c r="D42" i="11"/>
  <c r="D52" i="11"/>
  <c r="D48" i="11"/>
  <c r="D59" i="11"/>
  <c r="D64" i="11"/>
  <c r="D47" i="11"/>
  <c r="D53" i="11"/>
  <c r="D50" i="11"/>
  <c r="D54" i="11"/>
  <c r="D51" i="11"/>
  <c r="D55" i="11"/>
  <c r="D56" i="11"/>
  <c r="D63" i="11"/>
  <c r="D60" i="11"/>
  <c r="D61" i="11"/>
  <c r="D62" i="11"/>
  <c r="D49" i="11"/>
  <c r="D65" i="11"/>
  <c r="D58" i="11"/>
  <c r="D57" i="11"/>
  <c r="Q23" i="3"/>
  <c r="Q25" i="3"/>
  <c r="Q22" i="3"/>
  <c r="Q24" i="3"/>
  <c r="P25" i="3"/>
  <c r="P22" i="3"/>
  <c r="P23" i="3"/>
  <c r="P24" i="3"/>
  <c r="N20" i="1"/>
  <c r="N25" i="3"/>
  <c r="N23" i="3"/>
  <c r="N24" i="3"/>
  <c r="N22" i="3"/>
  <c r="D39" i="12"/>
  <c r="N29" i="2"/>
  <c r="M18" i="4"/>
  <c r="E19" i="4"/>
  <c r="K19" i="4"/>
  <c r="C18" i="4"/>
  <c r="C20" i="4" s="1"/>
  <c r="D20" i="1"/>
  <c r="D21" i="1" s="1"/>
  <c r="M19" i="4"/>
  <c r="J18" i="4"/>
  <c r="I19" i="4"/>
  <c r="F18" i="4"/>
  <c r="L20" i="4"/>
  <c r="G18" i="4"/>
  <c r="G26" i="3"/>
  <c r="I26" i="3"/>
  <c r="L26" i="3"/>
  <c r="L21" i="1"/>
  <c r="H26" i="3"/>
  <c r="D26" i="3"/>
  <c r="H20" i="1"/>
  <c r="H21" i="1" s="1"/>
  <c r="E26" i="3"/>
  <c r="C26" i="3"/>
  <c r="M26" i="3"/>
  <c r="G19" i="1"/>
  <c r="K26" i="3"/>
  <c r="C19" i="1"/>
  <c r="E58" i="19" l="1"/>
  <c r="J58" i="19"/>
  <c r="K58" i="19"/>
  <c r="H58" i="19"/>
  <c r="F58" i="19"/>
  <c r="L58" i="19"/>
  <c r="K20" i="4"/>
  <c r="F20" i="4"/>
  <c r="I20" i="4"/>
  <c r="M58" i="19"/>
  <c r="E20" i="4"/>
  <c r="G20" i="4"/>
  <c r="J20" i="4"/>
  <c r="N19" i="1"/>
  <c r="N21" i="1" s="1"/>
  <c r="Q26" i="3"/>
  <c r="N26" i="3"/>
  <c r="P26" i="3"/>
  <c r="P19" i="1"/>
  <c r="O29" i="2"/>
  <c r="M20" i="4"/>
  <c r="O26" i="3"/>
  <c r="D66" i="11"/>
  <c r="O20" i="1"/>
  <c r="G20" i="1"/>
  <c r="G21" i="1" s="1"/>
  <c r="C20" i="1"/>
  <c r="C21" i="1" s="1"/>
  <c r="K20" i="1"/>
  <c r="K21" i="1" s="1"/>
  <c r="Q20" i="1" l="1"/>
  <c r="Q21" i="1" s="1"/>
  <c r="P20" i="1"/>
  <c r="P21" i="1" s="1"/>
  <c r="O19" i="1"/>
  <c r="O21" i="1" s="1"/>
  <c r="R28" i="2" l="1"/>
  <c r="R25" i="2" l="1"/>
  <c r="R26" i="2"/>
  <c r="R27" i="2"/>
  <c r="R29" i="2" l="1"/>
  <c r="R22" i="3" l="1"/>
  <c r="R24" i="3"/>
  <c r="R26" i="3"/>
  <c r="R23" i="3"/>
  <c r="R25" i="3"/>
  <c r="R19" i="1" l="1"/>
  <c r="R20" i="1" l="1"/>
  <c r="R21" i="1" s="1"/>
  <c r="Q25" i="2" l="1"/>
  <c r="Q27" i="2"/>
  <c r="Q26" i="2"/>
  <c r="Q28" i="2"/>
  <c r="Q29" i="2" l="1"/>
</calcChain>
</file>

<file path=xl/sharedStrings.xml><?xml version="1.0" encoding="utf-8"?>
<sst xmlns="http://schemas.openxmlformats.org/spreadsheetml/2006/main" count="387" uniqueCount="207">
  <si>
    <t>CUADRO N° 1.5</t>
  </si>
  <si>
    <t>Descripción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</si>
  <si>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</si>
  <si>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</si>
  <si>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</si>
  <si>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</si>
  <si>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</si>
  <si>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</si>
  <si>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</si>
  <si>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</si>
  <si>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</si>
  <si>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CUADRO N° 1.1</t>
  </si>
  <si>
    <t>Primaria</t>
  </si>
  <si>
    <t xml:space="preserve">Secundaria </t>
  </si>
  <si>
    <t>CUADRO N° 1.2</t>
  </si>
  <si>
    <t>CUADRO N° 1.3</t>
  </si>
  <si>
    <t>CUADRO N° 1.4</t>
  </si>
  <si>
    <t>CUADRO N° 1.6</t>
  </si>
  <si>
    <t>Total</t>
  </si>
  <si>
    <t>Provincia</t>
  </si>
  <si>
    <t>Superior**</t>
  </si>
  <si>
    <t>Primera infancia*</t>
  </si>
  <si>
    <t>2008*</t>
  </si>
  <si>
    <t>2007*</t>
  </si>
  <si>
    <t>Cuadro N°</t>
  </si>
  <si>
    <t>Contenido</t>
  </si>
  <si>
    <t>1.1</t>
  </si>
  <si>
    <t>1.2</t>
  </si>
  <si>
    <t>1.3</t>
  </si>
  <si>
    <t>1.4</t>
  </si>
  <si>
    <t>1.5</t>
  </si>
  <si>
    <t>1.6</t>
  </si>
  <si>
    <t>Azuay</t>
  </si>
  <si>
    <t>Bolívar</t>
  </si>
  <si>
    <t>Cañar</t>
  </si>
  <si>
    <t>Carchi</t>
  </si>
  <si>
    <t>Chimborazo</t>
  </si>
  <si>
    <t>Cotopaxi</t>
  </si>
  <si>
    <t>Esmeraldas</t>
  </si>
  <si>
    <t>Galápagos</t>
  </si>
  <si>
    <t>Guayas</t>
  </si>
  <si>
    <t>Imbabura</t>
  </si>
  <si>
    <t>Loja</t>
  </si>
  <si>
    <t>Manabí</t>
  </si>
  <si>
    <t>Morona Santiago</t>
  </si>
  <si>
    <t>Napo</t>
  </si>
  <si>
    <t>Orellana</t>
  </si>
  <si>
    <t>Pastaza</t>
  </si>
  <si>
    <t>Pichincha</t>
  </si>
  <si>
    <t>Santa Elena</t>
  </si>
  <si>
    <t>Sucumbíos</t>
  </si>
  <si>
    <t>Tungurahua</t>
  </si>
  <si>
    <t>Zamora Chinchipe</t>
  </si>
  <si>
    <t>Santo Domingo de los Tsáchilas</t>
  </si>
  <si>
    <t>El Oro</t>
  </si>
  <si>
    <t>Los Ríos</t>
  </si>
  <si>
    <t>Índice</t>
  </si>
  <si>
    <t>Sector Público</t>
  </si>
  <si>
    <t>Sector Privado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</si>
  <si>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</si>
  <si>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alumnos comprende los niveles de preprimaria, primaria y secundaria.</t>
    </r>
  </si>
  <si>
    <r>
      <t>Elaboración:</t>
    </r>
    <r>
      <rPr>
        <sz val="9"/>
        <color rgb="FF6E6E7C"/>
        <rFont val="Century Gothic"/>
        <family val="2"/>
      </rPr>
      <t xml:space="preserve"> INEC. </t>
    </r>
  </si>
  <si>
    <r>
      <rPr>
        <b/>
        <sz val="9"/>
        <color rgb="FF6E6E7C"/>
        <rFont val="Century Gothic"/>
        <family val="2"/>
      </rPr>
      <t>Elaboración:</t>
    </r>
    <r>
      <rPr>
        <sz val="9"/>
        <color rgb="FF6E6E7C"/>
        <rFont val="Century Gothic"/>
        <family val="2"/>
      </rPr>
      <t xml:space="preserve"> INEC. 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</si>
  <si>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docentes comprende los niveles de preprimaria, primaria y secundaria.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</si>
  <si>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docentes comprende los niveles de preprimaria, primaria y secundaria. 
El número total de docentes por provincia puede no coincidir con el número total de docentes según sector, debido al registro de docentes en zonas no delimitadas.</t>
    </r>
  </si>
  <si>
    <t>CUADRO N° 1.7</t>
  </si>
  <si>
    <t>Tasa de promoción</t>
  </si>
  <si>
    <t>Tasa de no promoción</t>
  </si>
  <si>
    <t>Tasa de abandono</t>
  </si>
  <si>
    <r>
      <t xml:space="preserve">Fuente: </t>
    </r>
    <r>
      <rPr>
        <sz val="9"/>
        <color rgb="FF646480"/>
        <rFont val="Century Gothic"/>
        <family val="2"/>
      </rPr>
      <t xml:space="preserve">MINEDUC, Banco de datos abiertos </t>
    </r>
  </si>
  <si>
    <t xml:space="preserve">Nacional </t>
  </si>
  <si>
    <t xml:space="preserve">Urbana </t>
  </si>
  <si>
    <t xml:space="preserve">Rural 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</si>
  <si>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Población de referencia: Personas de  24 y más años</t>
    </r>
  </si>
  <si>
    <t>CUADRO N° 1.8</t>
  </si>
  <si>
    <r>
      <t xml:space="preserve">Fuente: </t>
    </r>
    <r>
      <rPr>
        <sz val="9"/>
        <color rgb="FF6E6E7C"/>
        <rFont val="Century Gothic"/>
        <family val="2"/>
      </rPr>
      <t xml:space="preserve">MINEDUC, Banco de datos abiertos 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</si>
  <si>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estudiantes comprende los niveles de inicial, educación general básica y bachillerato según sostenimiento público y privado.</t>
    </r>
  </si>
  <si>
    <t>CUADRO N° 1.9</t>
  </si>
  <si>
    <t>Tasa Bruta de Matrícula Inicial</t>
  </si>
  <si>
    <t>Subnivel</t>
  </si>
  <si>
    <t>Inicial</t>
  </si>
  <si>
    <t>Preparatoria</t>
  </si>
  <si>
    <t>Educación Elemental</t>
  </si>
  <si>
    <t>Educación Media</t>
  </si>
  <si>
    <t>Educación Superior</t>
  </si>
  <si>
    <t>Bachillerato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</si>
  <si>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La información corresponde a estudiantes registrados desde Inicial hasta 3ero de Bachillerato.</t>
    </r>
  </si>
  <si>
    <t>CUADRO N° 1.10</t>
  </si>
  <si>
    <t>Fiscal</t>
  </si>
  <si>
    <t>Fiscomisional</t>
  </si>
  <si>
    <t>Municipal</t>
  </si>
  <si>
    <t>Particular</t>
  </si>
  <si>
    <t>Total Nacional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</si>
  <si>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instituciones comprende isntituciones de  educación ordinaria, especial y popular permanente que registran estudiantes de inicial a 3ro. de bachillerato.</t>
    </r>
  </si>
  <si>
    <t>1.7</t>
  </si>
  <si>
    <t>1.8</t>
  </si>
  <si>
    <t>1.9</t>
  </si>
  <si>
    <t>1.10</t>
  </si>
  <si>
    <r>
      <t xml:space="preserve">Fuente: </t>
    </r>
    <r>
      <rPr>
        <sz val="9"/>
        <color rgb="FF646480"/>
        <rFont val="Century Gothic"/>
        <family val="2"/>
      </rPr>
      <t xml:space="preserve">Encuesta Nacional  Multipropósito de Hogares.
</t>
    </r>
  </si>
  <si>
    <t>CUADRO N° 1.11</t>
  </si>
  <si>
    <t>Miles de dólares</t>
  </si>
  <si>
    <t>Quintil I</t>
  </si>
  <si>
    <t>Quintil II</t>
  </si>
  <si>
    <t>Quintil III</t>
  </si>
  <si>
    <t>Quintil IV</t>
  </si>
  <si>
    <t>Quintil V</t>
  </si>
  <si>
    <t>Universidad Pública</t>
  </si>
  <si>
    <t>Universidad Privada</t>
  </si>
  <si>
    <t>En situación de no pobreza</t>
  </si>
  <si>
    <t>En situación de pobreza</t>
  </si>
  <si>
    <t>En situación de no desempleo</t>
  </si>
  <si>
    <t>En situación de desempleo</t>
  </si>
  <si>
    <t>1.11</t>
  </si>
  <si>
    <t>1.12</t>
  </si>
  <si>
    <t>1.13</t>
  </si>
  <si>
    <t>Titulados en enseñanza superior según sector y quintiles de ingreso</t>
  </si>
  <si>
    <t>Titulados en enseñanza superior según sector y situación de pobreza</t>
  </si>
  <si>
    <t>Titulados en enseñanza superior según sector y situación de desempleo</t>
  </si>
  <si>
    <t>CUADRO N° 1.12</t>
  </si>
  <si>
    <t>CUADRO N° 1.13</t>
  </si>
  <si>
    <r>
      <t>Nota:</t>
    </r>
    <r>
      <rPr>
        <sz val="9"/>
        <color rgb="FF646480"/>
        <rFont val="Century Gothic"/>
        <family val="2"/>
      </rPr>
      <t xml:space="preserve"> El quintil I incluye a la población con menos ingresos y el quintil V incluye la población con más ingresos.</t>
    </r>
  </si>
  <si>
    <t>Tasa Bruta de Matrícula Grupo 3 años</t>
  </si>
  <si>
    <t>Tasa Bruta de Matrícula Grupo 4 años</t>
  </si>
  <si>
    <t>Tasa Bruta de Matrícula Preparatoria</t>
  </si>
  <si>
    <t>Tasa Bruta de Matrícula 1er año Básica</t>
  </si>
  <si>
    <t>Tasa Bruta de Matrícula Educación Elemental</t>
  </si>
  <si>
    <t>Tasa Bruta de Matrícula 2do año Básica</t>
  </si>
  <si>
    <t>Tasa Bruta de Matrícula 3er año Básica</t>
  </si>
  <si>
    <t>Tasa Bruta de Matrícula 4to año Básica</t>
  </si>
  <si>
    <t>Tasa Bruta de Matrícula Educación Media</t>
  </si>
  <si>
    <t>Tasa Bruta de Matrícula 5to año Básica</t>
  </si>
  <si>
    <t>Tasa Bruta de Matrícula 6to año Básica</t>
  </si>
  <si>
    <t>Tasa Bruta de Matrícula 7mo año Básica</t>
  </si>
  <si>
    <t>Tasa Bruta de Matrícula Educación Superior</t>
  </si>
  <si>
    <t>Tasa Bruta de Matrícula 8vo año Básica</t>
  </si>
  <si>
    <t>Tasa Bruta de Matrícula 9no año Básica</t>
  </si>
  <si>
    <t>Tasa Bruta de Matrícula 10mo año Básica</t>
  </si>
  <si>
    <t>Tasa Bruta de Matrícula Bachillerato</t>
  </si>
  <si>
    <t>Tasa Bruta de Matrícula 1er Año Bachillerato</t>
  </si>
  <si>
    <t>Tasa Bruta de Matrícula 2do Año Bachillerato</t>
  </si>
  <si>
    <t>Tasa Bruta de Matrícula 3er Año Bachillerato</t>
  </si>
  <si>
    <t>Número total de alumnos según sector público y privado 2007-2022</t>
  </si>
  <si>
    <t>Número de alumnos del sector público según niveles de enseñanza 2007-2022</t>
  </si>
  <si>
    <t>Número de alumnos del sector privado según niveles de enseñanza 2007-2022</t>
  </si>
  <si>
    <t>Número total de alumnos según provincia 2009-2022</t>
  </si>
  <si>
    <t>Número total de docentes según sector público y privado 2009-2022</t>
  </si>
  <si>
    <t>Número total de docentes según provincia 2009-2022</t>
  </si>
  <si>
    <t>Tasa de promoción, tasa de no promoción y tasa de abandono de estudiantes a nivel nacional 2009-2022</t>
  </si>
  <si>
    <t>Tasa bruta de matrícula de estudiantes 2010-2022</t>
  </si>
  <si>
    <t>Total de instituciones por período escolar, según sostenimiento 2009-2022</t>
  </si>
  <si>
    <t>Número total de alumnos según sector público y privado
Período 2007 - 2022</t>
  </si>
  <si>
    <r>
      <rPr>
        <b/>
        <sz val="14"/>
        <color rgb="FF6E6E7C"/>
        <rFont val="Century Gothic"/>
        <family val="2"/>
      </rPr>
      <t>Número de alumnos del sector público según niveles de enseñanza</t>
    </r>
    <r>
      <rPr>
        <b/>
        <i/>
        <sz val="14"/>
        <color rgb="FF6E6E7C"/>
        <rFont val="Century Gothic"/>
        <family val="2"/>
      </rPr>
      <t xml:space="preserve">
</t>
    </r>
    <r>
      <rPr>
        <b/>
        <sz val="14"/>
        <color rgb="FF6E6E7C"/>
        <rFont val="Century Gothic"/>
        <family val="2"/>
      </rPr>
      <t>Período 2007 - 2022</t>
    </r>
  </si>
  <si>
    <t>Número de alumnos del sector privado según niveles de enseñanza
Período 2007 - 2022</t>
  </si>
  <si>
    <t>Número total de alumnos según provincia
Período 2009 - 2022</t>
  </si>
  <si>
    <t>Número total de docentes según sector público y privado
Período 2009 - 2022</t>
  </si>
  <si>
    <t>Número total de docentes según provincia
Período 2009 - 2022</t>
  </si>
  <si>
    <t>Total de instituciones de tipo de educación ordinaria, especial y popular permanente que registran estudiantes de inicial a 3ro. de bachillerato por período escolar, según sostenimiento.
Período 2009 - 2022</t>
  </si>
  <si>
    <t>Participación de titulados en enseñanza superior según sector y quintiles de ingreso
Período 2019 - 2022</t>
  </si>
  <si>
    <t>Porcentaje de titulados en enseñanza superior según sector y situación de desempleo
Período 2019 - 2022</t>
  </si>
  <si>
    <t>Porcentaje de titulados en enseñanza superior según sector y situación de pobreza
Año 2022</t>
  </si>
  <si>
    <t>Porcentaje de titulados en enseñanza superior según sector y situación de desempleo
Año 2022</t>
  </si>
  <si>
    <r>
      <rPr>
        <b/>
        <sz val="9"/>
        <color rgb="FF6E6E7C"/>
        <rFont val="Century Gothic"/>
        <family val="2"/>
      </rPr>
      <t>Fuente:</t>
    </r>
    <r>
      <rPr>
        <sz val="9"/>
        <color rgb="FF6E6E7C"/>
        <rFont val="Century Gothic"/>
        <family val="2"/>
      </rPr>
      <t xml:space="preserve"> INEC, Encuesta de Condiciones de Vida (ECV) 2006 y 2014, ENEMDU 2013-2017; MIES, Programa de Desarrollo Infantil Integral (DII) 2014-2021; MINEDUC, Archivo Maestro de Instituciones Educativas (AMIE) 2008-2022; SENESCYT, Registro Administrativo del Sistema Nacional de Información de Educación Superior del Ecuador (SNIESE) 2015-2020.</t>
    </r>
  </si>
  <si>
    <t xml:space="preserve">Participación porcentual del número de alumnos según sector público y privado. 
Período 2007-2022
</t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</si>
  <si>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*El total de alumnos de la primera infancia se encuentra conformado por los alumnos de desarrollo infantil y preprimaria. El número de alumnos de desarrollo infantil comprende a los usuarios de la modalidad "Centros de Desarrollo infantil" del MIES. 
**La información referente al número de alumnos del nivel superior se encuentra estimada en función de la ECV 2006 y 2014, a partir del año 2015 se cuenta con información e registros de la Senescyt.</t>
    </r>
  </si>
  <si>
    <t xml:space="preserve">Participación porcentual del número de alumnos del sector público según niveles de enseñanza. 
Período 2007-2022
</t>
  </si>
  <si>
    <t>Participación porcentual del número de alumnos del sector privado según niveles de enseñanza. 
Período 2007-2022</t>
  </si>
  <si>
    <r>
      <t xml:space="preserve">Fuente: </t>
    </r>
    <r>
      <rPr>
        <sz val="9"/>
        <color rgb="FF6E6E7C"/>
        <rFont val="Century Gothic"/>
        <family val="2"/>
      </rPr>
      <t>MINEDUC, Archivo Maestro de Instituciones Educativas (AMIE) 2008-2022,</t>
    </r>
  </si>
  <si>
    <r>
      <t xml:space="preserve">Fuente: </t>
    </r>
    <r>
      <rPr>
        <sz val="9"/>
        <color rgb="FF646480"/>
        <rFont val="Century Gothic"/>
        <family val="2"/>
      </rPr>
      <t>MINEDUC, Archivo Maestro de Instituciones Educativas (AMIE) 2008-2022.</t>
    </r>
  </si>
  <si>
    <t xml:space="preserve">Participación porcentual del número total de docentes según sector público y privado. 
Período 2009-2022
</t>
  </si>
  <si>
    <t>Participación porcentual del número total de docentes según provincia. 
Año  2022</t>
  </si>
  <si>
    <t>Participación del número de instituciones según período escolar y sostenimiento. 
Período 2009 - 2022</t>
  </si>
  <si>
    <r>
      <rPr>
        <b/>
        <sz val="9"/>
        <color theme="1"/>
        <rFont val="Century Gothic"/>
        <family val="2"/>
      </rPr>
      <t>Elaboración:</t>
    </r>
    <r>
      <rPr>
        <sz val="9"/>
        <color theme="1"/>
        <rFont val="Century Gothic"/>
        <family val="2"/>
      </rPr>
      <t xml:space="preserve"> INEC.</t>
    </r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</si>
  <si>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*El número de alumnos de la primera infancia comprende al subnivel inicial 1, el periodo2007-2014 se encuentra calculado en función de la ECV 2006 y 2014, periodo 2015-2015 toma la información referente a la cobertura de los programas sociales registrada en la ENEMDU y para el periodo 2018-2022 se considera la tasa de crecimiento del AMIE; y el número de alumnos del subnivel inicial 2, es tomado del AMIE.
* *La información referente al número de alumnos del nivel superior se encuentra estimada en función de la ECV 2006 y 2014, a partir del año 2015 se cuenta con información de registros de la Senescyt; en este nivel también se encuentra incorporada la información de los Institutos Técnicos y Tecnológicos.</t>
    </r>
  </si>
  <si>
    <t>Participación porcentual del número total de alumnos según provincia.
Año 2022</t>
  </si>
  <si>
    <t>Evolución de titulados de la enseñanza superior privada por situación de pobreza
Período 2019 - 2022</t>
  </si>
  <si>
    <t>Evolución de titulados de la enseñanza superior pública por situación de pobreza
Período 2019 - 2022</t>
  </si>
  <si>
    <t>Evolución de titulados de la enseñanza superior privada por situación de desempleo
Período 2019 - 2022</t>
  </si>
  <si>
    <t>Evolución de titulados de la enseñanza superior pública por situación de desempleo
Período 2019 - 2022</t>
  </si>
  <si>
    <t>Tasa bruta de matrícula de estudiantes de 3 años a 3ro. de bachillerato registrados en instituciones de tipo educación ordinaria, según subnivel educativo
Período 2010 - 2022</t>
  </si>
  <si>
    <t>Total de instituciones de tipo de educación ordinaria, especial y popular permanente que registran estudiantes de inicial a 3ro. de bachillerato por período escolar.
Período 2009 - 2022</t>
  </si>
  <si>
    <t>Participación de titulados en la enseñanza superior privada por quintil de ingreso
Años 2020 - 2022</t>
  </si>
  <si>
    <t>Participación de titulados en la enseñanza superior pública por quintil de ingreso
Años 2020 - 2022</t>
  </si>
  <si>
    <t>Porcentaje de titulados en enseñanza superior según sector y situación de pobreza
Años 2019 - 2022</t>
  </si>
  <si>
    <t>2019</t>
  </si>
  <si>
    <t>2020</t>
  </si>
  <si>
    <t>2021</t>
  </si>
  <si>
    <t>2022</t>
  </si>
  <si>
    <t>Participación de titulados en la enseñanza superior privada  por quintil de ingreso
Años 2019 - 2022</t>
  </si>
  <si>
    <t xml:space="preserve"> </t>
  </si>
  <si>
    <t>Años promedio de escolaridad a nivel nacional 2007-2020</t>
  </si>
  <si>
    <t>Tasa de promoción de estudiantes a nivel nacional. 
Período 2009-2021</t>
  </si>
  <si>
    <t>Tasa de no promoción de estudiantes a nivel nacional. 
Período 2009-2021</t>
  </si>
  <si>
    <t>Tasa de abandono de estudiantes a nivel nacional. 
Período 2009-2021</t>
  </si>
  <si>
    <t>Años promedio de escolaridad a nivel nacional. 
Período 2007-2020</t>
  </si>
  <si>
    <t>Años promedio de escolaridad a nivel nacional
Período 2007 - 2020</t>
  </si>
  <si>
    <r>
      <rPr>
        <b/>
        <sz val="9"/>
        <color rgb="FF6E6E7C"/>
        <rFont val="Century Gothic"/>
        <family val="2"/>
      </rPr>
      <t>Fuente:</t>
    </r>
    <r>
      <rPr>
        <sz val="9"/>
        <color rgb="FF6E6E7C"/>
        <rFont val="Century Gothic"/>
        <family val="2"/>
      </rPr>
      <t xml:space="preserve"> INEC, Encuesta de Condiciones de Vida (ECV) 2006 y 2014, ENEMDU 2013-2017; MIES, Programa de Desarrollo Infantil Integral (DII) 2014-2022; MINEDUC, Archivo Maestro de Instituciones Educativas (AMIE) 2008-2022; SENESCYT, Registro Administrativo del Sistema Nacional de Información de Educación Superior del Ecuador (SNIESE) 2015-2021.</t>
    </r>
  </si>
  <si>
    <r>
      <rPr>
        <b/>
        <sz val="9"/>
        <color rgb="FF6E6E7C"/>
        <rFont val="Century Gothic"/>
        <family val="2"/>
      </rPr>
      <t>Fuente:</t>
    </r>
    <r>
      <rPr>
        <sz val="9"/>
        <color rgb="FF6E6E7C"/>
        <rFont val="Century Gothic"/>
        <family val="2"/>
      </rPr>
      <t xml:space="preserve"> INEC, Encuesta de Condiciones de Vida (ECV) 2006 y 2014, ENEMDU 2013-2017; MIES, Programa de Desarrollo Infantil Integral (DII) 2014-2022; MINEDUC, Archivo Maestro de Instituciones Educativas (AMIE) 2008-2022; SENESCYT, Registro Administrativo del Sistema Nacional de Información de Educación Superior del Ecuador (SNIESE) 2015-2022.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</si>
  <si>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INEC, Encuesta de Condiciones de Vida (ECV) 2006 y 2014, ENEMDU 2013-2017; MIES, Programa de Desarrollo Infantil Integral (DII) 2014-2022; MINEDUC, Archivo Maestro de Instituciones Educativas (AMIE) 2008-2022; SENESCYT, Registro Administrativo del Sistema Nacional de Información de Educación Superior del Ecuador (SNIESE) 2015-2022.</t>
    </r>
  </si>
  <si>
    <r>
      <t xml:space="preserve">Fuente: </t>
    </r>
    <r>
      <rPr>
        <sz val="9"/>
        <color rgb="FF646480"/>
        <rFont val="Century Gothic"/>
        <family val="2"/>
      </rPr>
      <t>MINEDUC, Archivo Maestro de Instituciones Educativas (AMIE) 2009-2022.</t>
    </r>
  </si>
  <si>
    <t>Tasa Bruta de Matrícula de estudiantes de 3 años a 3ro. de bachillerato registrados en instituciones de tipo educación ordinaria, a nivel nacional.
Período 2010 - 2022</t>
  </si>
  <si>
    <r>
      <t xml:space="preserve">Fuente: </t>
    </r>
    <r>
      <rPr>
        <sz val="9"/>
        <color rgb="FF646480"/>
        <rFont val="Century Gothic"/>
        <family val="2"/>
      </rPr>
      <t>ENEMDU 2019-2022; SENESCYT, Registro Administrativo del Sistema Nacional de Información de Educación Superior del Ecuador - SNIESE (Titulados de tercer nivel en universidades nacionales 2010-2022).</t>
    </r>
  </si>
  <si>
    <r>
      <t xml:space="preserve">Tasa de promoción, tasa de no promoción y tasa de abandono de estudiantes a nivel nacional
</t>
    </r>
    <r>
      <rPr>
        <sz val="14"/>
        <color rgb="FF6E6E7C"/>
        <rFont val="Century Gothic"/>
        <family val="2"/>
      </rPr>
      <t>Período 2009 - 2021</t>
    </r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</si>
  <si>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*El número de alumnos de la primera infancia comprende al subnivel inicial 1, el periodo2007-2014 se encuentra calculado en función de la ECV 2006 y 2014, periodo 2015-2017 toma la información referente a la cobertura de los programas sociales registrada en la ENEMDU y para el periodo 2018-2022 se considera la tasa de crecimiento del AMIE; y el número de alumnos del subnivel inicial 2, es tomado del AMIE. En 2022, la suma de estudiantes de primera infancia difiere por un punto debido a redondeos de decimales.
* *La información referente al número de alumnos del nivel superior se encuentra estimada en función de la ECV 2006 y 2014, a partir del año 2015 se cuenta con información de registros de la Senescyt; en este nivel también se encuentra incorporada la información de los Institutos Técnicos y Tecnológicos.</t>
    </r>
  </si>
  <si>
    <t xml:space="preserve">                Los Valores del año 2022 en  la Educación Superior son proyectados en base  a proyecciones propias de cuenta de Educación.</t>
  </si>
  <si>
    <t>**Los Valores del año 2022 en  la Educación Superior son proyectados en base  a proyecciones propias de cuenta de Educación.</t>
  </si>
  <si>
    <r>
      <rPr>
        <b/>
        <sz val="8"/>
        <color rgb="FF5A5A72"/>
        <rFont val="Century Gothic"/>
        <family val="2"/>
      </rPr>
      <t>Nota:</t>
    </r>
    <r>
      <rPr>
        <sz val="8"/>
        <color rgb="FF5A5A72"/>
        <rFont val="Century Gothic"/>
        <family val="2"/>
      </rPr>
      <t xml:space="preserve"> El total de número de alumnos comprende los niveles de: primera infancia, primaria, secundaria y educación superior ; no incluye alumnos de otros tipos de enseñanza. .
</t>
    </r>
  </si>
  <si>
    <r>
      <rPr>
        <b/>
        <sz val="8"/>
        <color rgb="FF6E6E7C"/>
        <rFont val="Century Gothic"/>
        <family val="2"/>
      </rPr>
      <t>Fuente:</t>
    </r>
    <r>
      <rPr>
        <sz val="8"/>
        <color rgb="FF6E6E7C"/>
        <rFont val="Century Gothic"/>
        <family val="2"/>
      </rPr>
      <t xml:space="preserve"> INEC, Encuesta de Condiciones de Vida (ECV) 2006 y 2014, ENEMDU 2013-2017; MIES, Programa de Desarrollo Infantil Integral (DII) 2014-2022; MINEDUC, Archivo Maestro de Instituciones Educativas (AMIE) 2008-2022; SENESCYT, Registro Administrativo del Sistema Nacional de Información de Educación Superior del Ecuador (SNIESE) 2015-2021.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</si>
</sst>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0.0%"/>
    <numFmt numFmtId="167" formatCode="_-* #,##0.00\ _$_-;\-* #,##0.00\ _$_-;_-* &quot;-&quot;??\ _$_-;_-@_-"/>
    <numFmt numFmtId="168" formatCode="_(&quot;R$ &quot;* #,##0_);_(&quot;R$ &quot;* \(#,##0\);_(&quot;R$ &quot;* &quot;-&quot;_);_(@_)"/>
    <numFmt numFmtId="169" formatCode="_(&quot;R$ &quot;* #,##0.00_);_(&quot;R$ &quot;* \(#,##0.00\);_(&quot;R$ &quot;* &quot;-&quot;??_);_(@_)"/>
    <numFmt numFmtId="170" formatCode="mm/dd/yyyy\ hh:mm:ss"/>
    <numFmt numFmtId="171" formatCode="_ * #,##0_ ;_ * \-#,##0_ ;_ * &quot;-&quot;??_ ;_ @_ "/>
  </numFmts>
  <fonts count="9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i/>
      <sz val="14"/>
      <color theme="1" tint="0.34998626667073579"/>
      <name val="Century Gothic"/>
      <family val="2"/>
    </font>
    <font>
      <sz val="12"/>
      <color theme="1" tint="0.34998626667073579"/>
      <name val="Century Gothic"/>
      <family val="2"/>
    </font>
    <font>
      <sz val="11"/>
      <color theme="1" tint="0.34998626667073579"/>
      <name val="Century Gothic"/>
      <family val="2"/>
    </font>
    <font>
      <sz val="9"/>
      <color rgb="FF595959"/>
      <name val="Century Gothic"/>
      <family val="2"/>
    </font>
    <font>
      <sz val="9"/>
      <color theme="1" tint="0.34998626667073579"/>
      <name val="Century Gothic"/>
      <family val="2"/>
    </font>
    <font>
      <b/>
      <sz val="9"/>
      <color theme="1" tint="0.34998626667073579"/>
      <name val="Century Gothic"/>
      <family val="2"/>
    </font>
    <font>
      <i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 tint="0.3499862666707357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2"/>
      <color theme="0"/>
      <name val="Century Gothic"/>
      <family val="2"/>
    </font>
    <font>
      <sz val="11"/>
      <color rgb="FF604A7B"/>
      <name val="Calibri"/>
      <family val="2"/>
      <scheme val="minor"/>
    </font>
    <font>
      <sz val="6"/>
      <color indexed="8"/>
      <name val="Arial"/>
      <family val="2"/>
    </font>
    <font>
      <b/>
      <sz val="10"/>
      <color theme="1"/>
      <name val="Arial"/>
      <family val="2"/>
    </font>
    <font>
      <sz val="6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9"/>
      <name val="Calibri"/>
      <family val="2"/>
      <scheme val="minor"/>
    </font>
    <font>
      <sz val="11"/>
      <color theme="0"/>
      <name val="Century Gothic"/>
      <family val="2"/>
    </font>
    <font>
      <b/>
      <sz val="11"/>
      <color theme="0"/>
      <name val="Calibri"/>
      <family val="2"/>
    </font>
    <font>
      <sz val="8"/>
      <color theme="1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646480"/>
      <name val="Century Gothic"/>
      <family val="2"/>
    </font>
    <font>
      <b/>
      <sz val="14"/>
      <color theme="1" tint="0.34998626667073579"/>
      <name val="Century Gothic"/>
      <family val="2"/>
    </font>
    <font>
      <b/>
      <sz val="14"/>
      <color rgb="FF646480"/>
      <name val="Century Gothic"/>
      <family val="2"/>
    </font>
    <font>
      <b/>
      <u/>
      <sz val="12"/>
      <color rgb="FF646480"/>
      <name val="Century Gothic"/>
      <family val="2"/>
    </font>
    <font>
      <sz val="9"/>
      <color rgb="FF646480"/>
      <name val="Calibri"/>
      <family val="2"/>
      <scheme val="minor"/>
    </font>
    <font>
      <b/>
      <sz val="9"/>
      <color rgb="FF646480"/>
      <name val="Century Gothic"/>
      <family val="2"/>
    </font>
    <font>
      <sz val="9"/>
      <color rgb="FF646480"/>
      <name val="Century Gothic"/>
      <family val="2"/>
    </font>
    <font>
      <b/>
      <sz val="11"/>
      <color theme="0"/>
      <name val="Calibri"/>
      <family val="2"/>
      <scheme val="minor"/>
    </font>
    <font>
      <b/>
      <sz val="14"/>
      <color rgb="FF6E6E7C"/>
      <name val="Century Gothic"/>
      <family val="2"/>
    </font>
    <font>
      <b/>
      <sz val="12"/>
      <color rgb="FF6E6E7C"/>
      <name val="Century Gothic"/>
      <family val="2"/>
    </font>
    <font>
      <sz val="11"/>
      <color rgb="FF6E6E7C"/>
      <name val="Century Gothic"/>
      <family val="2"/>
    </font>
    <font>
      <b/>
      <sz val="11"/>
      <color rgb="FF6E6E7C"/>
      <name val="Century Gothic"/>
      <family val="2"/>
    </font>
    <font>
      <sz val="9"/>
      <color rgb="FF6E6E7C"/>
      <name val="Century Gothic"/>
      <family val="2"/>
    </font>
    <font>
      <b/>
      <sz val="9"/>
      <color rgb="FF6E6E7C"/>
      <name val="Century Gothic"/>
      <family val="2"/>
    </font>
    <font>
      <sz val="9"/>
      <color rgb="FF5A5A72"/>
      <name val="Century Gothic"/>
      <family val="2"/>
    </font>
    <font>
      <b/>
      <sz val="9"/>
      <color rgb="FF5A5A72"/>
      <name val="Century Gothic"/>
      <family val="2"/>
    </font>
    <font>
      <sz val="11"/>
      <color rgb="FF6E6E7C"/>
      <name val="Calibri"/>
      <family val="2"/>
      <scheme val="minor"/>
    </font>
    <font>
      <sz val="11"/>
      <color rgb="FF5A5A72"/>
      <name val="Calibri"/>
      <family val="2"/>
      <scheme val="minor"/>
    </font>
    <font>
      <b/>
      <i/>
      <sz val="14"/>
      <color rgb="FF6E6E7C"/>
      <name val="Century Gothic"/>
      <family val="2"/>
    </font>
    <font>
      <sz val="12"/>
      <color rgb="FF6E6E7C"/>
      <name val="Century Gothic"/>
      <family val="2"/>
    </font>
    <font>
      <sz val="9"/>
      <color theme="0"/>
      <name val="Century Gothic"/>
      <family val="2"/>
    </font>
    <font>
      <b/>
      <sz val="9"/>
      <color rgb="FF595959"/>
      <name val="Century Gothic"/>
      <family val="2"/>
    </font>
    <font>
      <b/>
      <u/>
      <sz val="12"/>
      <color rgb="FF6E6E7C"/>
      <name val="Century Gothic"/>
      <family val="2"/>
    </font>
    <font>
      <b/>
      <sz val="11"/>
      <color theme="0"/>
      <name val="Century Gothic"/>
      <family val="2"/>
    </font>
    <font>
      <b/>
      <sz val="14"/>
      <color theme="0"/>
      <name val="Century Gothic"/>
      <family val="2"/>
    </font>
    <font>
      <sz val="10"/>
      <color theme="0"/>
      <name val="Century Gothic"/>
      <family val="2"/>
    </font>
    <font>
      <sz val="9"/>
      <color theme="1"/>
      <name val="Century Gothic"/>
      <family val="2"/>
    </font>
    <font>
      <sz val="14"/>
      <color rgb="FF6E6E7C"/>
      <name val="Century Gothic"/>
      <family val="2"/>
    </font>
    <font>
      <sz val="11"/>
      <color theme="8" tint="-0.249977111117893"/>
      <name val="Calibri"/>
      <family val="2"/>
      <scheme val="minor"/>
    </font>
    <font>
      <b/>
      <sz val="12"/>
      <color rgb="FF5C5B75"/>
      <name val="Century Gothic"/>
      <family val="2"/>
    </font>
    <font>
      <b/>
      <sz val="12"/>
      <color rgb="FF5A5A72"/>
      <name val="Century Gothic"/>
      <family val="2"/>
    </font>
    <font>
      <sz val="11"/>
      <color rgb="FF5A5A72"/>
      <name val="Century Gothic"/>
      <family val="2"/>
    </font>
    <font>
      <b/>
      <sz val="11"/>
      <color rgb="FF5A5A72"/>
      <name val="Century Gothic"/>
      <family val="2"/>
    </font>
    <font>
      <sz val="12"/>
      <color theme="0"/>
      <name val="Century Gothic"/>
      <family val="2"/>
    </font>
    <font>
      <b/>
      <u/>
      <sz val="12"/>
      <color theme="0" tint="-0.499984740745262"/>
      <name val="Century Gothic"/>
      <family val="2"/>
    </font>
    <font>
      <b/>
      <u/>
      <sz val="12"/>
      <color theme="0"/>
      <name val="Century Gothic"/>
      <family val="2"/>
    </font>
    <font>
      <b/>
      <sz val="14"/>
      <color rgb="FF5A5A72"/>
      <name val="Century Gothic"/>
      <family val="2"/>
    </font>
    <font>
      <sz val="10"/>
      <color rgb="FF595959"/>
      <name val="Calibri"/>
      <family val="2"/>
    </font>
    <font>
      <sz val="10"/>
      <color theme="1"/>
      <name val="Calibri"/>
      <family val="2"/>
    </font>
    <font>
      <sz val="11"/>
      <color theme="1"/>
      <name val="Goudy Old Style"/>
      <family val="1"/>
    </font>
    <font>
      <sz val="11"/>
      <color theme="0" tint="-0.499984740745262"/>
      <name val="Calibri"/>
      <family val="2"/>
      <scheme val="minor"/>
    </font>
    <font>
      <b/>
      <sz val="14"/>
      <color theme="0" tint="-0.499984740745262"/>
      <name val="Century Gothic"/>
      <family val="2"/>
    </font>
    <font>
      <b/>
      <sz val="11"/>
      <color theme="0" tint="-0.499984740745262"/>
      <name val="Calibri"/>
      <family val="2"/>
    </font>
    <font>
      <b/>
      <sz val="12"/>
      <color theme="0" tint="-0.499984740745262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alibri"/>
      <family val="2"/>
    </font>
    <font>
      <b/>
      <sz val="9"/>
      <color theme="1"/>
      <name val="Century Gothic"/>
      <family val="2"/>
    </font>
    <font>
      <b/>
      <sz val="14"/>
      <name val="Century Gothic"/>
      <family val="2"/>
    </font>
    <font>
      <b/>
      <u/>
      <sz val="12"/>
      <name val="Century Gothic"/>
      <family val="2"/>
    </font>
    <font>
      <sz val="12"/>
      <name val="Century Gothic"/>
      <family val="2"/>
    </font>
    <font>
      <sz val="11"/>
      <color theme="0" tint="-0.499984740745262"/>
      <name val="Goudy Old Style"/>
      <family val="1"/>
    </font>
    <font>
      <sz val="11"/>
      <color theme="0" tint="-0.499984740745262"/>
      <name val="Century Gothic"/>
      <family val="2"/>
    </font>
    <font>
      <b/>
      <sz val="11"/>
      <color theme="0" tint="-0.499984740745262"/>
      <name val="Century Gothic"/>
      <family val="2"/>
    </font>
    <font>
      <b/>
      <sz val="11"/>
      <color theme="0" tint="-0.499984740745262"/>
      <name val="Goudy Old Style"/>
      <family val="1"/>
    </font>
    <font>
      <i/>
      <sz val="9"/>
      <color rgb="FF6E6E7C"/>
      <name val="Calibri"/>
      <family val="2"/>
      <scheme val="minor"/>
    </font>
    <font>
      <sz val="11"/>
      <color theme="1" tint="0.499984740745262"/>
      <name val="Century Gothic"/>
      <family val="2"/>
    </font>
    <font>
      <sz val="12"/>
      <color theme="1"/>
      <name val="Century Gothic"/>
      <family val="2"/>
    </font>
    <font>
      <sz val="8"/>
      <color rgb="FF5A5A72"/>
      <name val="Century Gothic"/>
      <family val="2"/>
    </font>
    <font>
      <b/>
      <sz val="8"/>
      <color rgb="FF5A5A72"/>
      <name val="Century Gothic"/>
      <family val="2"/>
    </font>
    <font>
      <sz val="8"/>
      <color rgb="FF6E6E7C"/>
      <name val="Century Gothic"/>
      <family val="2"/>
    </font>
    <font>
      <b/>
      <sz val="8"/>
      <color rgb="FF6E6E7C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rgb="FFFFDDDD"/>
        <bgColor indexed="64"/>
      </patternFill>
    </fill>
    <fill>
      <patternFill patternType="solid">
        <fgColor rgb="FFFFB9B9"/>
        <bgColor rgb="FF83D0F5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 style="thin">
        <color rgb="FFE68EA3"/>
      </left>
      <right/>
      <top style="thin">
        <color rgb="FFE68EA3"/>
      </top>
      <bottom style="thin">
        <color rgb="FFE68EA3"/>
      </bottom>
      <diagonal/>
    </border>
    <border>
      <left/>
      <right/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  <border>
      <left/>
      <right/>
      <top style="thin">
        <color rgb="FFE68EA3"/>
      </top>
      <bottom/>
      <diagonal/>
    </border>
    <border>
      <left style="thin">
        <color rgb="FFE68EA3"/>
      </left>
      <right style="thin">
        <color rgb="FFE68EA3"/>
      </right>
      <top/>
      <bottom/>
      <diagonal/>
    </border>
    <border>
      <left style="thin">
        <color rgb="FFE68EA3"/>
      </left>
      <right style="thin">
        <color rgb="FFE68EA3"/>
      </right>
      <top/>
      <bottom style="thin">
        <color rgb="FFE68EA3"/>
      </bottom>
      <diagonal/>
    </border>
    <border>
      <left/>
      <right/>
      <top/>
      <bottom style="thin">
        <color rgb="FFE68EA3"/>
      </bottom>
      <diagonal/>
    </border>
    <border>
      <left style="thin">
        <color rgb="FFE68EA3"/>
      </left>
      <right/>
      <top style="thin">
        <color rgb="FFE68EA3"/>
      </top>
      <bottom/>
      <diagonal/>
    </border>
    <border>
      <left style="thin">
        <color rgb="FFE68EA3"/>
      </left>
      <right style="thin">
        <color rgb="FFFFC1CD"/>
      </right>
      <top style="thin">
        <color rgb="FFE68EA3"/>
      </top>
      <bottom style="thin">
        <color rgb="FFE68EA3"/>
      </bottom>
      <diagonal/>
    </border>
    <border>
      <left style="thin">
        <color rgb="FFFFC1CD"/>
      </left>
      <right style="thin">
        <color rgb="FFFFC1CD"/>
      </right>
      <top style="thin">
        <color rgb="FFFFC1CD"/>
      </top>
      <bottom style="thin">
        <color rgb="FFFFC1CD"/>
      </bottom>
      <diagonal/>
    </border>
    <border>
      <left style="thin">
        <color rgb="FFFFC1CD"/>
      </left>
      <right/>
      <top/>
      <bottom/>
      <diagonal/>
    </border>
    <border>
      <left/>
      <right style="thin">
        <color rgb="FFFFC1CD"/>
      </right>
      <top style="thin">
        <color rgb="FFFFC1CD"/>
      </top>
      <bottom/>
      <diagonal/>
    </border>
    <border>
      <left style="thin">
        <color rgb="FFFFC1CD"/>
      </left>
      <right/>
      <top style="thin">
        <color rgb="FFFFC1CD"/>
      </top>
      <bottom style="thin">
        <color rgb="FFFFC1CD"/>
      </bottom>
      <diagonal/>
    </border>
    <border>
      <left style="thin">
        <color rgb="FFFFC1CD"/>
      </left>
      <right/>
      <top style="thin">
        <color rgb="FFFFC1CD"/>
      </top>
      <bottom/>
      <diagonal/>
    </border>
    <border>
      <left style="thin">
        <color rgb="FFFFC1CD"/>
      </left>
      <right style="thin">
        <color rgb="FFFFC1CD"/>
      </right>
      <top style="thin">
        <color rgb="FFE68EA3"/>
      </top>
      <bottom/>
      <diagonal/>
    </border>
    <border>
      <left style="thin">
        <color rgb="FFFFC1CD"/>
      </left>
      <right style="thin">
        <color rgb="FFFFC1CD"/>
      </right>
      <top style="thin">
        <color rgb="FFFFC1CD"/>
      </top>
      <bottom/>
      <diagonal/>
    </border>
    <border>
      <left/>
      <right/>
      <top style="thin">
        <color rgb="FFFFC1CD"/>
      </top>
      <bottom/>
      <diagonal/>
    </border>
    <border>
      <left style="thin">
        <color rgb="FFFFC1CD"/>
      </left>
      <right/>
      <top/>
      <bottom style="thin">
        <color rgb="FFFFC1CD"/>
      </bottom>
      <diagonal/>
    </border>
    <border>
      <left style="thin">
        <color rgb="FFE68EA3"/>
      </left>
      <right style="thin">
        <color rgb="FFE68EA3"/>
      </right>
      <top style="thin">
        <color rgb="FFFFC1CD"/>
      </top>
      <bottom/>
      <diagonal/>
    </border>
    <border>
      <left style="thin">
        <color rgb="FFE68EA3"/>
      </left>
      <right style="thin">
        <color rgb="FFE68EA3"/>
      </right>
      <top/>
      <bottom style="thin">
        <color rgb="FFFFC1CD"/>
      </bottom>
      <diagonal/>
    </border>
    <border>
      <left/>
      <right/>
      <top/>
      <bottom style="thin">
        <color rgb="FFFFC1CD"/>
      </bottom>
      <diagonal/>
    </border>
    <border>
      <left/>
      <right style="thin">
        <color rgb="FFFFB7B7"/>
      </right>
      <top/>
      <bottom style="thin">
        <color rgb="FFFFB7B7"/>
      </bottom>
      <diagonal/>
    </border>
    <border>
      <left style="thin">
        <color rgb="FFFFB7B7"/>
      </left>
      <right style="thin">
        <color rgb="FFFFB7B7"/>
      </right>
      <top/>
      <bottom style="thin">
        <color rgb="FFFFB7B7"/>
      </bottom>
      <diagonal/>
    </border>
    <border>
      <left style="thin">
        <color rgb="FFFFB7B7"/>
      </left>
      <right/>
      <top/>
      <bottom style="thin">
        <color rgb="FFFFB7B7"/>
      </bottom>
      <diagonal/>
    </border>
    <border>
      <left/>
      <right style="thin">
        <color rgb="FFFFB7B7"/>
      </right>
      <top style="thin">
        <color rgb="FFFFB7B7"/>
      </top>
      <bottom style="thin">
        <color rgb="FFFFB7B7"/>
      </bottom>
      <diagonal/>
    </border>
    <border>
      <left style="thin">
        <color rgb="FFFFB7B7"/>
      </left>
      <right style="thin">
        <color rgb="FFFFB7B7"/>
      </right>
      <top style="thin">
        <color rgb="FFFFB7B7"/>
      </top>
      <bottom style="thin">
        <color rgb="FFFFB7B7"/>
      </bottom>
      <diagonal/>
    </border>
    <border>
      <left style="thin">
        <color rgb="FFFFB7B7"/>
      </left>
      <right/>
      <top style="thin">
        <color rgb="FFFFB7B7"/>
      </top>
      <bottom style="thin">
        <color rgb="FFFFB7B7"/>
      </bottom>
      <diagonal/>
    </border>
    <border>
      <left/>
      <right style="thin">
        <color rgb="FFFFB7B7"/>
      </right>
      <top style="thin">
        <color rgb="FFFFB7B7"/>
      </top>
      <bottom/>
      <diagonal/>
    </border>
    <border>
      <left style="thin">
        <color rgb="FFFFB7B7"/>
      </left>
      <right style="thin">
        <color rgb="FFFFB7B7"/>
      </right>
      <top style="thin">
        <color rgb="FFFFB7B7"/>
      </top>
      <bottom/>
      <diagonal/>
    </border>
    <border>
      <left style="thin">
        <color rgb="FFFFB7B7"/>
      </left>
      <right/>
      <top style="thin">
        <color rgb="FFFFB7B7"/>
      </top>
      <bottom/>
      <diagonal/>
    </border>
    <border>
      <left/>
      <right style="thin">
        <color rgb="FFE68EA3"/>
      </right>
      <top style="thin">
        <color rgb="FFE68EA3"/>
      </top>
      <bottom/>
      <diagonal/>
    </border>
    <border>
      <left/>
      <right style="thin">
        <color rgb="FFFFC1CD"/>
      </right>
      <top style="thin">
        <color rgb="FFFFC1CD"/>
      </top>
      <bottom style="thin">
        <color rgb="FFFFC1CD"/>
      </bottom>
      <diagonal/>
    </border>
    <border>
      <left style="thin">
        <color rgb="FFFFDDDD"/>
      </left>
      <right/>
      <top/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0" fillId="0" borderId="0" applyNumberFormat="0" applyFill="0" applyBorder="0" applyAlignment="0"/>
    <xf numFmtId="0" fontId="21" fillId="0" borderId="1" applyFont="0" applyBorder="0" applyAlignment="0">
      <alignment horizontal="center"/>
    </xf>
    <xf numFmtId="0" fontId="22" fillId="0" borderId="0" applyNumberFormat="0" applyFill="0" applyBorder="0" applyAlignment="0"/>
    <xf numFmtId="0" fontId="4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165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2" fillId="0" borderId="0" applyProtection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>
      <alignment wrapText="1"/>
    </xf>
    <xf numFmtId="170" fontId="1" fillId="0" borderId="0">
      <alignment wrapText="1"/>
    </xf>
    <xf numFmtId="0" fontId="1" fillId="3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24" fillId="0" borderId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7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8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3" fillId="2" borderId="0" xfId="0" applyFont="1" applyFill="1"/>
    <xf numFmtId="0" fontId="13" fillId="2" borderId="0" xfId="0" applyFont="1" applyFill="1"/>
    <xf numFmtId="10" fontId="3" fillId="2" borderId="0" xfId="0" applyNumberFormat="1" applyFont="1" applyFill="1"/>
    <xf numFmtId="10" fontId="3" fillId="2" borderId="0" xfId="1" applyNumberFormat="1" applyFont="1" applyFill="1"/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 applyAlignment="1">
      <alignment horizontal="left" wrapText="1" readingOrder="1"/>
    </xf>
    <xf numFmtId="0" fontId="17" fillId="2" borderId="0" xfId="0" applyFont="1" applyFill="1"/>
    <xf numFmtId="0" fontId="17" fillId="0" borderId="0" xfId="0" applyFont="1"/>
    <xf numFmtId="166" fontId="3" fillId="2" borderId="0" xfId="1" applyNumberFormat="1" applyFont="1" applyFill="1" applyBorder="1"/>
    <xf numFmtId="0" fontId="2" fillId="2" borderId="0" xfId="0" applyFont="1" applyFill="1"/>
    <xf numFmtId="0" fontId="3" fillId="0" borderId="0" xfId="0" applyFont="1"/>
    <xf numFmtId="0" fontId="18" fillId="2" borderId="0" xfId="0" applyFont="1" applyFill="1" applyAlignment="1">
      <alignment horizontal="center" vertical="center" wrapText="1"/>
    </xf>
    <xf numFmtId="0" fontId="19" fillId="2" borderId="0" xfId="0" applyFont="1" applyFill="1"/>
    <xf numFmtId="0" fontId="27" fillId="2" borderId="0" xfId="0" applyFont="1" applyFill="1" applyAlignment="1">
      <alignment horizontal="left" wrapText="1" readingOrder="1"/>
    </xf>
    <xf numFmtId="166" fontId="3" fillId="2" borderId="0" xfId="1" applyNumberFormat="1" applyFont="1" applyFill="1"/>
    <xf numFmtId="0" fontId="15" fillId="0" borderId="0" xfId="37" applyFont="1"/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right" vertical="center"/>
    </xf>
    <xf numFmtId="166" fontId="17" fillId="2" borderId="0" xfId="1" applyNumberFormat="1" applyFont="1" applyFill="1" applyBorder="1"/>
    <xf numFmtId="166" fontId="17" fillId="2" borderId="0" xfId="1" applyNumberFormat="1" applyFont="1" applyFill="1"/>
    <xf numFmtId="10" fontId="17" fillId="2" borderId="0" xfId="0" applyNumberFormat="1" applyFont="1" applyFill="1"/>
    <xf numFmtId="0" fontId="28" fillId="2" borderId="0" xfId="0" applyFont="1" applyFill="1"/>
    <xf numFmtId="0" fontId="28" fillId="0" borderId="0" xfId="0" applyFont="1"/>
    <xf numFmtId="0" fontId="31" fillId="0" borderId="0" xfId="0" applyFont="1" applyAlignment="1">
      <alignment horizontal="left" vertical="center"/>
    </xf>
    <xf numFmtId="0" fontId="2" fillId="0" borderId="0" xfId="37" applyFont="1"/>
    <xf numFmtId="0" fontId="37" fillId="2" borderId="0" xfId="0" applyFont="1" applyFill="1"/>
    <xf numFmtId="166" fontId="3" fillId="0" borderId="0" xfId="1" applyNumberFormat="1" applyFont="1" applyFill="1" applyBorder="1"/>
    <xf numFmtId="3" fontId="32" fillId="0" borderId="2" xfId="0" applyNumberFormat="1" applyFont="1" applyBorder="1" applyAlignment="1">
      <alignment horizontal="center" vertical="center"/>
    </xf>
    <xf numFmtId="0" fontId="34" fillId="2" borderId="0" xfId="0" applyFont="1" applyFill="1" applyAlignment="1">
      <alignment horizontal="center" vertical="center" wrapText="1"/>
    </xf>
    <xf numFmtId="3" fontId="42" fillId="0" borderId="2" xfId="0" applyNumberFormat="1" applyFont="1" applyBorder="1" applyAlignment="1">
      <alignment horizontal="left" vertical="center" indent="1"/>
    </xf>
    <xf numFmtId="3" fontId="42" fillId="0" borderId="2" xfId="0" applyNumberFormat="1" applyFont="1" applyBorder="1" applyAlignment="1">
      <alignment horizontal="right" vertical="center" indent="1"/>
    </xf>
    <xf numFmtId="3" fontId="43" fillId="0" borderId="2" xfId="0" applyNumberFormat="1" applyFont="1" applyBorder="1" applyAlignment="1">
      <alignment horizontal="left" vertical="center" indent="1"/>
    </xf>
    <xf numFmtId="3" fontId="43" fillId="0" borderId="2" xfId="0" applyNumberFormat="1" applyFont="1" applyBorder="1" applyAlignment="1">
      <alignment horizontal="right" vertical="center" indent="1"/>
    </xf>
    <xf numFmtId="0" fontId="46" fillId="2" borderId="0" xfId="0" applyFont="1" applyFill="1"/>
    <xf numFmtId="171" fontId="42" fillId="0" borderId="2" xfId="38" applyNumberFormat="1" applyFont="1" applyBorder="1" applyAlignment="1">
      <alignment horizontal="right" vertical="center" indent="1"/>
    </xf>
    <xf numFmtId="171" fontId="43" fillId="0" borderId="2" xfId="38" applyNumberFormat="1" applyFont="1" applyBorder="1" applyAlignment="1">
      <alignment horizontal="right" vertical="center" indent="1"/>
    </xf>
    <xf numFmtId="3" fontId="35" fillId="0" borderId="0" xfId="0" applyNumberFormat="1" applyFont="1" applyAlignment="1">
      <alignment horizontal="left" vertical="center"/>
    </xf>
    <xf numFmtId="0" fontId="48" fillId="0" borderId="0" xfId="0" applyFont="1"/>
    <xf numFmtId="0" fontId="48" fillId="2" borderId="0" xfId="0" applyFont="1" applyFill="1"/>
    <xf numFmtId="10" fontId="48" fillId="2" borderId="0" xfId="0" applyNumberFormat="1" applyFont="1" applyFill="1"/>
    <xf numFmtId="0" fontId="49" fillId="0" borderId="0" xfId="37" applyFont="1"/>
    <xf numFmtId="0" fontId="44" fillId="0" borderId="0" xfId="0" applyFont="1" applyAlignment="1">
      <alignment horizontal="left" vertical="center" wrapText="1"/>
    </xf>
    <xf numFmtId="3" fontId="3" fillId="2" borderId="0" xfId="0" applyNumberFormat="1" applyFont="1" applyFill="1"/>
    <xf numFmtId="166" fontId="3" fillId="2" borderId="0" xfId="1" applyNumberFormat="1" applyFont="1" applyFill="1" applyBorder="1" applyAlignment="1">
      <alignment horizontal="center"/>
    </xf>
    <xf numFmtId="166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71" fontId="42" fillId="0" borderId="2" xfId="38" applyNumberFormat="1" applyFont="1" applyBorder="1" applyAlignment="1">
      <alignment horizontal="left" vertical="center" indent="1"/>
    </xf>
    <xf numFmtId="0" fontId="45" fillId="2" borderId="0" xfId="0" applyFont="1" applyFill="1"/>
    <xf numFmtId="171" fontId="3" fillId="0" borderId="0" xfId="38" applyNumberFormat="1" applyFont="1" applyFill="1" applyBorder="1"/>
    <xf numFmtId="171" fontId="39" fillId="2" borderId="0" xfId="0" applyNumberFormat="1" applyFont="1" applyFill="1"/>
    <xf numFmtId="166" fontId="39" fillId="0" borderId="0" xfId="1" applyNumberFormat="1" applyFont="1" applyFill="1" applyBorder="1"/>
    <xf numFmtId="166" fontId="39" fillId="2" borderId="0" xfId="1" applyNumberFormat="1" applyFont="1" applyFill="1" applyBorder="1"/>
    <xf numFmtId="0" fontId="51" fillId="2" borderId="0" xfId="0" applyFont="1" applyFill="1" applyAlignment="1">
      <alignment vertical="center"/>
    </xf>
    <xf numFmtId="3" fontId="54" fillId="0" borderId="0" xfId="0" applyNumberFormat="1" applyFont="1" applyAlignment="1">
      <alignment horizontal="left" vertical="center"/>
    </xf>
    <xf numFmtId="3" fontId="48" fillId="0" borderId="0" xfId="0" applyNumberFormat="1" applyFont="1"/>
    <xf numFmtId="0" fontId="27" fillId="2" borderId="0" xfId="0" applyFont="1" applyFill="1" applyAlignment="1">
      <alignment horizontal="center" wrapText="1" readingOrder="1"/>
    </xf>
    <xf numFmtId="0" fontId="18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0" fontId="55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wrapText="1" readingOrder="1"/>
    </xf>
    <xf numFmtId="166" fontId="57" fillId="0" borderId="0" xfId="1" applyNumberFormat="1" applyFont="1" applyFill="1" applyAlignment="1">
      <alignment horizontal="center" vertical="center" wrapText="1"/>
    </xf>
    <xf numFmtId="3" fontId="42" fillId="0" borderId="2" xfId="0" applyNumberFormat="1" applyFont="1" applyBorder="1" applyAlignment="1">
      <alignment horizontal="left" vertical="center" wrapText="1" indent="1"/>
    </xf>
    <xf numFmtId="4" fontId="42" fillId="0" borderId="2" xfId="0" applyNumberFormat="1" applyFont="1" applyBorder="1" applyAlignment="1">
      <alignment horizontal="center" vertical="center" wrapText="1"/>
    </xf>
    <xf numFmtId="166" fontId="42" fillId="0" borderId="2" xfId="1" applyNumberFormat="1" applyFont="1" applyBorder="1" applyAlignment="1">
      <alignment horizontal="center" vertical="center"/>
    </xf>
    <xf numFmtId="0" fontId="37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66" fontId="42" fillId="0" borderId="2" xfId="1" applyNumberFormat="1" applyFont="1" applyBorder="1" applyAlignment="1">
      <alignment horizontal="center" vertical="center" wrapText="1"/>
    </xf>
    <xf numFmtId="166" fontId="43" fillId="0" borderId="2" xfId="1" applyNumberFormat="1" applyFont="1" applyBorder="1" applyAlignment="1">
      <alignment horizontal="center" vertical="center" wrapText="1"/>
    </xf>
    <xf numFmtId="166" fontId="43" fillId="0" borderId="2" xfId="1" applyNumberFormat="1" applyFont="1" applyBorder="1" applyAlignment="1">
      <alignment horizontal="center" vertical="center"/>
    </xf>
    <xf numFmtId="0" fontId="37" fillId="2" borderId="7" xfId="0" applyFont="1" applyFill="1" applyBorder="1" applyAlignment="1">
      <alignment vertical="top" wrapText="1"/>
    </xf>
    <xf numFmtId="0" fontId="0" fillId="2" borderId="0" xfId="0" applyFill="1" applyAlignment="1">
      <alignment horizontal="center" wrapText="1"/>
    </xf>
    <xf numFmtId="171" fontId="42" fillId="0" borderId="2" xfId="38" applyNumberFormat="1" applyFont="1" applyBorder="1" applyAlignment="1">
      <alignment horizontal="center" vertical="center"/>
    </xf>
    <xf numFmtId="3" fontId="43" fillId="0" borderId="2" xfId="0" applyNumberFormat="1" applyFont="1" applyBorder="1" applyAlignment="1">
      <alignment horizontal="left" vertical="center" wrapText="1" indent="1"/>
    </xf>
    <xf numFmtId="171" fontId="43" fillId="0" borderId="2" xfId="38" applyNumberFormat="1" applyFont="1" applyBorder="1" applyAlignment="1">
      <alignment horizontal="center" vertical="center"/>
    </xf>
    <xf numFmtId="3" fontId="39" fillId="2" borderId="0" xfId="0" applyNumberFormat="1" applyFont="1" applyFill="1"/>
    <xf numFmtId="166" fontId="39" fillId="2" borderId="0" xfId="0" applyNumberFormat="1" applyFont="1" applyFill="1"/>
    <xf numFmtId="166" fontId="43" fillId="0" borderId="2" xfId="1" applyNumberFormat="1" applyFont="1" applyFill="1" applyBorder="1" applyAlignment="1">
      <alignment horizontal="center" vertical="center" wrapText="1"/>
    </xf>
    <xf numFmtId="166" fontId="42" fillId="0" borderId="2" xfId="1" applyNumberFormat="1" applyFont="1" applyFill="1" applyBorder="1" applyAlignment="1">
      <alignment horizontal="center" vertical="center"/>
    </xf>
    <xf numFmtId="171" fontId="42" fillId="0" borderId="2" xfId="38" applyNumberFormat="1" applyFont="1" applyFill="1" applyBorder="1" applyAlignment="1">
      <alignment horizontal="center" vertical="center"/>
    </xf>
    <xf numFmtId="171" fontId="43" fillId="0" borderId="2" xfId="38" applyNumberFormat="1" applyFont="1" applyFill="1" applyBorder="1" applyAlignment="1">
      <alignment horizontal="center" vertical="center"/>
    </xf>
    <xf numFmtId="171" fontId="0" fillId="2" borderId="0" xfId="0" applyNumberFormat="1" applyFill="1"/>
    <xf numFmtId="43" fontId="0" fillId="2" borderId="0" xfId="0" applyNumberFormat="1" applyFill="1"/>
    <xf numFmtId="0" fontId="17" fillId="2" borderId="0" xfId="0" applyFont="1" applyFill="1" applyAlignment="1">
      <alignment wrapText="1"/>
    </xf>
    <xf numFmtId="0" fontId="41" fillId="4" borderId="3" xfId="0" applyFont="1" applyFill="1" applyBorder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58" fillId="2" borderId="0" xfId="0" applyFont="1" applyFill="1"/>
    <xf numFmtId="171" fontId="13" fillId="2" borderId="0" xfId="0" applyNumberFormat="1" applyFont="1" applyFill="1"/>
    <xf numFmtId="0" fontId="60" fillId="2" borderId="0" xfId="0" applyFont="1" applyFill="1" applyAlignment="1">
      <alignment wrapText="1"/>
    </xf>
    <xf numFmtId="0" fontId="60" fillId="0" borderId="0" xfId="0" applyFont="1"/>
    <xf numFmtId="0" fontId="60" fillId="2" borderId="0" xfId="0" applyFont="1" applyFill="1"/>
    <xf numFmtId="3" fontId="60" fillId="0" borderId="0" xfId="0" applyNumberFormat="1" applyFont="1"/>
    <xf numFmtId="166" fontId="60" fillId="0" borderId="0" xfId="1" applyNumberFormat="1" applyFont="1"/>
    <xf numFmtId="3" fontId="2" fillId="0" borderId="0" xfId="0" applyNumberFormat="1" applyFont="1"/>
    <xf numFmtId="10" fontId="2" fillId="2" borderId="0" xfId="0" applyNumberFormat="1" applyFont="1" applyFill="1"/>
    <xf numFmtId="0" fontId="2" fillId="0" borderId="0" xfId="0" applyFont="1"/>
    <xf numFmtId="0" fontId="18" fillId="0" borderId="0" xfId="0" applyFont="1" applyAlignment="1">
      <alignment horizontal="center" readingOrder="1"/>
    </xf>
    <xf numFmtId="0" fontId="3" fillId="2" borderId="0" xfId="0" applyFont="1" applyFill="1" applyAlignment="1">
      <alignment readingOrder="1"/>
    </xf>
    <xf numFmtId="0" fontId="61" fillId="5" borderId="2" xfId="0" applyFont="1" applyFill="1" applyBorder="1" applyAlignment="1">
      <alignment horizontal="center" vertical="center" wrapText="1"/>
    </xf>
    <xf numFmtId="0" fontId="62" fillId="4" borderId="2" xfId="0" applyFont="1" applyFill="1" applyBorder="1" applyAlignment="1">
      <alignment horizontal="center" vertical="center" wrapText="1"/>
    </xf>
    <xf numFmtId="3" fontId="63" fillId="0" borderId="2" xfId="0" applyNumberFormat="1" applyFont="1" applyBorder="1" applyAlignment="1">
      <alignment vertical="center" wrapText="1"/>
    </xf>
    <xf numFmtId="3" fontId="64" fillId="0" borderId="2" xfId="0" applyNumberFormat="1" applyFont="1" applyBorder="1" applyAlignment="1">
      <alignment vertical="center" wrapText="1"/>
    </xf>
    <xf numFmtId="10" fontId="63" fillId="0" borderId="9" xfId="1" applyNumberFormat="1" applyFont="1" applyBorder="1" applyAlignment="1">
      <alignment vertical="center" wrapText="1"/>
    </xf>
    <xf numFmtId="10" fontId="63" fillId="0" borderId="2" xfId="1" applyNumberFormat="1" applyFont="1" applyBorder="1" applyAlignment="1">
      <alignment vertical="center" wrapText="1"/>
    </xf>
    <xf numFmtId="0" fontId="62" fillId="4" borderId="4" xfId="0" applyFont="1" applyFill="1" applyBorder="1" applyAlignment="1">
      <alignment vertical="center" wrapText="1"/>
    </xf>
    <xf numFmtId="0" fontId="62" fillId="4" borderId="5" xfId="0" applyFont="1" applyFill="1" applyBorder="1" applyAlignment="1">
      <alignment vertical="center" wrapText="1"/>
    </xf>
    <xf numFmtId="0" fontId="62" fillId="4" borderId="6" xfId="0" applyFont="1" applyFill="1" applyBorder="1" applyAlignment="1">
      <alignment vertical="center" wrapText="1"/>
    </xf>
    <xf numFmtId="10" fontId="63" fillId="0" borderId="2" xfId="1" applyNumberFormat="1" applyFont="1" applyBorder="1" applyAlignment="1">
      <alignment vertical="center"/>
    </xf>
    <xf numFmtId="9" fontId="64" fillId="0" borderId="2" xfId="1" applyFont="1" applyBorder="1" applyAlignment="1">
      <alignment vertical="center" wrapText="1"/>
    </xf>
    <xf numFmtId="0" fontId="40" fillId="2" borderId="0" xfId="0" applyFont="1" applyFill="1" applyAlignment="1">
      <alignment vertical="center" wrapText="1"/>
    </xf>
    <xf numFmtId="0" fontId="34" fillId="2" borderId="0" xfId="0" applyFont="1" applyFill="1" applyAlignment="1">
      <alignment vertical="top" wrapText="1"/>
    </xf>
    <xf numFmtId="0" fontId="37" fillId="2" borderId="0" xfId="0" applyFont="1" applyFill="1" applyAlignment="1">
      <alignment vertical="top"/>
    </xf>
    <xf numFmtId="0" fontId="34" fillId="2" borderId="0" xfId="0" applyFont="1" applyFill="1" applyAlignment="1">
      <alignment vertical="center" wrapText="1"/>
    </xf>
    <xf numFmtId="1" fontId="65" fillId="2" borderId="0" xfId="38" applyNumberFormat="1" applyFont="1" applyFill="1" applyBorder="1" applyAlignment="1">
      <alignment horizontal="left" vertical="center"/>
    </xf>
    <xf numFmtId="3" fontId="66" fillId="0" borderId="0" xfId="0" applyNumberFormat="1" applyFont="1" applyAlignment="1">
      <alignment horizontal="left" vertical="center"/>
    </xf>
    <xf numFmtId="0" fontId="65" fillId="2" borderId="0" xfId="0" applyFont="1" applyFill="1" applyAlignment="1">
      <alignment vertical="center"/>
    </xf>
    <xf numFmtId="3" fontId="67" fillId="2" borderId="0" xfId="0" applyNumberFormat="1" applyFont="1" applyFill="1" applyAlignment="1">
      <alignment horizontal="left" vertical="center"/>
    </xf>
    <xf numFmtId="3" fontId="52" fillId="2" borderId="0" xfId="0" applyNumberFormat="1" applyFont="1" applyFill="1" applyAlignment="1">
      <alignment vertical="center" wrapText="1"/>
    </xf>
    <xf numFmtId="10" fontId="52" fillId="2" borderId="0" xfId="1" applyNumberFormat="1" applyFont="1" applyFill="1" applyBorder="1" applyAlignment="1">
      <alignment vertical="center" wrapText="1"/>
    </xf>
    <xf numFmtId="0" fontId="40" fillId="2" borderId="0" xfId="0" applyFont="1" applyFill="1" applyAlignment="1">
      <alignment horizontal="center" vertical="center" wrapText="1"/>
    </xf>
    <xf numFmtId="171" fontId="2" fillId="2" borderId="0" xfId="0" applyNumberFormat="1" applyFont="1" applyFill="1"/>
    <xf numFmtId="166" fontId="63" fillId="0" borderId="9" xfId="1" applyNumberFormat="1" applyFont="1" applyBorder="1" applyAlignment="1">
      <alignment vertical="center" wrapText="1"/>
    </xf>
    <xf numFmtId="166" fontId="63" fillId="0" borderId="2" xfId="1" applyNumberFormat="1" applyFont="1" applyBorder="1" applyAlignment="1">
      <alignment vertical="center"/>
    </xf>
    <xf numFmtId="166" fontId="63" fillId="0" borderId="2" xfId="1" applyNumberFormat="1" applyFont="1" applyBorder="1" applyAlignment="1">
      <alignment vertical="center" wrapText="1"/>
    </xf>
    <xf numFmtId="166" fontId="64" fillId="0" borderId="2" xfId="1" applyNumberFormat="1" applyFont="1" applyBorder="1" applyAlignment="1">
      <alignment vertical="center" wrapText="1"/>
    </xf>
    <xf numFmtId="0" fontId="44" fillId="0" borderId="0" xfId="0" applyFont="1" applyAlignment="1">
      <alignment vertical="center"/>
    </xf>
    <xf numFmtId="0" fontId="8" fillId="2" borderId="7" xfId="0" applyFont="1" applyFill="1" applyBorder="1"/>
    <xf numFmtId="166" fontId="0" fillId="2" borderId="0" xfId="1" applyNumberFormat="1" applyFont="1" applyFill="1"/>
    <xf numFmtId="3" fontId="42" fillId="0" borderId="4" xfId="0" applyNumberFormat="1" applyFont="1" applyBorder="1" applyAlignment="1">
      <alignment horizontal="right" vertical="center" indent="1"/>
    </xf>
    <xf numFmtId="0" fontId="41" fillId="4" borderId="11" xfId="0" applyFont="1" applyFill="1" applyBorder="1" applyAlignment="1">
      <alignment horizontal="center" vertical="center"/>
    </xf>
    <xf numFmtId="171" fontId="42" fillId="0" borderId="4" xfId="38" applyNumberFormat="1" applyFont="1" applyBorder="1" applyAlignment="1">
      <alignment horizontal="right" vertical="center" indent="1"/>
    </xf>
    <xf numFmtId="171" fontId="43" fillId="0" borderId="4" xfId="38" applyNumberFormat="1" applyFont="1" applyBorder="1" applyAlignment="1">
      <alignment horizontal="right" vertical="center" indent="1"/>
    </xf>
    <xf numFmtId="0" fontId="41" fillId="2" borderId="0" xfId="0" applyFont="1" applyFill="1" applyAlignment="1">
      <alignment horizontal="center" vertical="center"/>
    </xf>
    <xf numFmtId="0" fontId="71" fillId="2" borderId="0" xfId="0" applyFont="1" applyFill="1"/>
    <xf numFmtId="166" fontId="42" fillId="0" borderId="12" xfId="1" applyNumberFormat="1" applyFont="1" applyBorder="1" applyAlignment="1">
      <alignment horizontal="center" vertical="center" wrapText="1"/>
    </xf>
    <xf numFmtId="0" fontId="0" fillId="2" borderId="14" xfId="0" applyFill="1" applyBorder="1"/>
    <xf numFmtId="166" fontId="42" fillId="0" borderId="4" xfId="1" applyNumberFormat="1" applyFont="1" applyFill="1" applyBorder="1" applyAlignment="1">
      <alignment horizontal="center" vertical="center" wrapText="1"/>
    </xf>
    <xf numFmtId="166" fontId="42" fillId="0" borderId="12" xfId="1" applyNumberFormat="1" applyFont="1" applyFill="1" applyBorder="1" applyAlignment="1">
      <alignment horizontal="center" vertical="center" wrapText="1"/>
    </xf>
    <xf numFmtId="166" fontId="42" fillId="0" borderId="4" xfId="1" applyNumberFormat="1" applyFont="1" applyBorder="1" applyAlignment="1">
      <alignment horizontal="center" vertical="center" wrapText="1"/>
    </xf>
    <xf numFmtId="10" fontId="71" fillId="2" borderId="0" xfId="1" applyNumberFormat="1" applyFont="1" applyFill="1" applyBorder="1" applyAlignment="1">
      <alignment horizontal="center"/>
    </xf>
    <xf numFmtId="166" fontId="43" fillId="0" borderId="4" xfId="1" applyNumberFormat="1" applyFont="1" applyFill="1" applyBorder="1" applyAlignment="1">
      <alignment horizontal="center" vertical="center" wrapText="1"/>
    </xf>
    <xf numFmtId="10" fontId="71" fillId="2" borderId="0" xfId="1" applyNumberFormat="1" applyFont="1" applyFill="1" applyBorder="1" applyAlignment="1">
      <alignment horizontal="center" vertical="center"/>
    </xf>
    <xf numFmtId="166" fontId="43" fillId="0" borderId="12" xfId="1" applyNumberFormat="1" applyFont="1" applyFill="1" applyBorder="1" applyAlignment="1">
      <alignment horizontal="center" vertical="center" wrapText="1"/>
    </xf>
    <xf numFmtId="0" fontId="71" fillId="2" borderId="20" xfId="0" applyFont="1" applyFill="1" applyBorder="1"/>
    <xf numFmtId="10" fontId="0" fillId="2" borderId="0" xfId="0" applyNumberFormat="1" applyFill="1"/>
    <xf numFmtId="3" fontId="42" fillId="0" borderId="0" xfId="0" applyNumberFormat="1" applyFont="1" applyAlignment="1">
      <alignment horizontal="left" vertical="center" indent="1"/>
    </xf>
    <xf numFmtId="0" fontId="0" fillId="2" borderId="24" xfId="0" applyFill="1" applyBorder="1"/>
    <xf numFmtId="166" fontId="0" fillId="2" borderId="14" xfId="1" applyNumberFormat="1" applyFont="1" applyFill="1" applyBorder="1"/>
    <xf numFmtId="3" fontId="42" fillId="0" borderId="12" xfId="0" applyNumberFormat="1" applyFont="1" applyBorder="1" applyAlignment="1">
      <alignment horizontal="right" vertical="center" indent="1"/>
    </xf>
    <xf numFmtId="3" fontId="43" fillId="0" borderId="4" xfId="0" applyNumberFormat="1" applyFont="1" applyBorder="1" applyAlignment="1">
      <alignment horizontal="right" vertical="center" indent="1"/>
    </xf>
    <xf numFmtId="3" fontId="0" fillId="2" borderId="0" xfId="0" applyNumberFormat="1" applyFill="1"/>
    <xf numFmtId="0" fontId="73" fillId="0" borderId="0" xfId="0" applyFont="1" applyAlignment="1">
      <alignment horizontal="center" vertical="center" wrapText="1"/>
    </xf>
    <xf numFmtId="0" fontId="73" fillId="2" borderId="0" xfId="0" applyFont="1" applyFill="1" applyAlignment="1">
      <alignment horizontal="center" vertical="center" wrapText="1"/>
    </xf>
    <xf numFmtId="0" fontId="74" fillId="0" borderId="0" xfId="0" applyFont="1" applyAlignment="1">
      <alignment horizontal="left" wrapText="1" readingOrder="1"/>
    </xf>
    <xf numFmtId="0" fontId="74" fillId="2" borderId="0" xfId="0" applyFont="1" applyFill="1" applyAlignment="1">
      <alignment horizontal="left" wrapText="1" readingOrder="1"/>
    </xf>
    <xf numFmtId="0" fontId="72" fillId="2" borderId="0" xfId="0" applyFont="1" applyFill="1"/>
    <xf numFmtId="166" fontId="72" fillId="0" borderId="0" xfId="1" applyNumberFormat="1" applyFont="1" applyFill="1"/>
    <xf numFmtId="166" fontId="72" fillId="2" borderId="0" xfId="1" applyNumberFormat="1" applyFont="1" applyFill="1"/>
    <xf numFmtId="166" fontId="72" fillId="0" borderId="0" xfId="1" applyNumberFormat="1" applyFont="1" applyFill="1" applyBorder="1"/>
    <xf numFmtId="166" fontId="72" fillId="2" borderId="0" xfId="1" applyNumberFormat="1" applyFont="1" applyFill="1" applyBorder="1"/>
    <xf numFmtId="0" fontId="75" fillId="0" borderId="0" xfId="0" applyFont="1" applyAlignment="1">
      <alignment horizontal="center" vertical="center" wrapText="1"/>
    </xf>
    <xf numFmtId="0" fontId="75" fillId="2" borderId="0" xfId="0" applyFont="1" applyFill="1" applyAlignment="1">
      <alignment horizontal="center" vertical="center" wrapText="1"/>
    </xf>
    <xf numFmtId="0" fontId="72" fillId="0" borderId="0" xfId="0" applyFont="1"/>
    <xf numFmtId="10" fontId="72" fillId="2" borderId="0" xfId="0" applyNumberFormat="1" applyFont="1" applyFill="1"/>
    <xf numFmtId="3" fontId="26" fillId="0" borderId="0" xfId="0" applyNumberFormat="1" applyFont="1" applyAlignment="1">
      <alignment horizontal="left" vertical="center" indent="1"/>
    </xf>
    <xf numFmtId="3" fontId="3" fillId="0" borderId="0" xfId="0" applyNumberFormat="1" applyFont="1" applyAlignment="1">
      <alignment vertical="center"/>
    </xf>
    <xf numFmtId="166" fontId="57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9" fillId="0" borderId="0" xfId="0" applyNumberFormat="1" applyFont="1" applyAlignment="1">
      <alignment horizontal="center"/>
    </xf>
    <xf numFmtId="0" fontId="39" fillId="0" borderId="0" xfId="0" applyFont="1"/>
    <xf numFmtId="0" fontId="76" fillId="0" borderId="0" xfId="0" applyFont="1" applyAlignment="1">
      <alignment horizontal="center" vertical="center" wrapText="1"/>
    </xf>
    <xf numFmtId="3" fontId="0" fillId="0" borderId="0" xfId="0" applyNumberFormat="1"/>
    <xf numFmtId="166" fontId="0" fillId="0" borderId="0" xfId="1" applyNumberFormat="1" applyFont="1" applyFill="1"/>
    <xf numFmtId="166" fontId="43" fillId="2" borderId="0" xfId="1" applyNumberFormat="1" applyFont="1" applyFill="1" applyBorder="1" applyAlignment="1">
      <alignment horizontal="center" vertical="center" wrapText="1"/>
    </xf>
    <xf numFmtId="10" fontId="43" fillId="0" borderId="2" xfId="1" applyNumberFormat="1" applyFont="1" applyFill="1" applyBorder="1" applyAlignment="1">
      <alignment horizontal="center" vertical="center" wrapText="1"/>
    </xf>
    <xf numFmtId="171" fontId="42" fillId="2" borderId="2" xfId="38" applyNumberFormat="1" applyFont="1" applyFill="1" applyBorder="1" applyAlignment="1">
      <alignment horizontal="center" vertical="center"/>
    </xf>
    <xf numFmtId="171" fontId="3" fillId="2" borderId="0" xfId="0" applyNumberFormat="1" applyFont="1" applyFill="1"/>
    <xf numFmtId="9" fontId="3" fillId="2" borderId="0" xfId="1" applyFont="1" applyFill="1"/>
    <xf numFmtId="9" fontId="39" fillId="2" borderId="0" xfId="1" applyFont="1" applyFill="1"/>
    <xf numFmtId="171" fontId="43" fillId="2" borderId="2" xfId="38" applyNumberFormat="1" applyFont="1" applyFill="1" applyBorder="1" applyAlignment="1">
      <alignment horizontal="center" vertical="center"/>
    </xf>
    <xf numFmtId="166" fontId="3" fillId="2" borderId="0" xfId="0" applyNumberFormat="1" applyFont="1" applyFill="1"/>
    <xf numFmtId="0" fontId="39" fillId="2" borderId="0" xfId="0" applyFont="1" applyFill="1"/>
    <xf numFmtId="0" fontId="77" fillId="2" borderId="0" xfId="0" applyFont="1" applyFill="1" applyAlignment="1">
      <alignment vertical="center"/>
    </xf>
    <xf numFmtId="0" fontId="25" fillId="2" borderId="0" xfId="0" applyFont="1" applyFill="1"/>
    <xf numFmtId="171" fontId="25" fillId="2" borderId="0" xfId="0" applyNumberFormat="1" applyFont="1" applyFill="1"/>
    <xf numFmtId="3" fontId="13" fillId="2" borderId="0" xfId="0" applyNumberFormat="1" applyFont="1" applyFill="1"/>
    <xf numFmtId="9" fontId="13" fillId="2" borderId="0" xfId="1" applyFont="1" applyFill="1" applyAlignment="1"/>
    <xf numFmtId="0" fontId="52" fillId="2" borderId="0" xfId="0" applyFont="1" applyFill="1"/>
    <xf numFmtId="0" fontId="29" fillId="2" borderId="0" xfId="0" applyFont="1" applyFill="1"/>
    <xf numFmtId="3" fontId="3" fillId="0" borderId="0" xfId="0" applyNumberFormat="1" applyFont="1" applyAlignment="1">
      <alignment horizontal="center" vertical="center"/>
    </xf>
    <xf numFmtId="166" fontId="63" fillId="2" borderId="2" xfId="1" applyNumberFormat="1" applyFont="1" applyFill="1" applyBorder="1" applyAlignment="1">
      <alignment vertical="center"/>
    </xf>
    <xf numFmtId="166" fontId="64" fillId="2" borderId="2" xfId="1" applyNumberFormat="1" applyFont="1" applyFill="1" applyBorder="1" applyAlignment="1">
      <alignment vertical="center" wrapText="1"/>
    </xf>
    <xf numFmtId="10" fontId="63" fillId="2" borderId="2" xfId="1" applyNumberFormat="1" applyFont="1" applyFill="1" applyBorder="1" applyAlignment="1">
      <alignment vertical="center"/>
    </xf>
    <xf numFmtId="9" fontId="64" fillId="2" borderId="2" xfId="1" applyFont="1" applyFill="1" applyBorder="1" applyAlignment="1">
      <alignment vertical="center" wrapText="1"/>
    </xf>
    <xf numFmtId="3" fontId="80" fillId="0" borderId="0" xfId="0" applyNumberFormat="1" applyFont="1" applyAlignment="1">
      <alignment horizontal="left" vertical="center"/>
    </xf>
    <xf numFmtId="0" fontId="81" fillId="2" borderId="0" xfId="0" applyFont="1" applyFill="1" applyAlignment="1">
      <alignment vertical="center"/>
    </xf>
    <xf numFmtId="3" fontId="67" fillId="0" borderId="0" xfId="0" applyNumberFormat="1" applyFont="1" applyAlignment="1">
      <alignment horizontal="left" vertical="center"/>
    </xf>
    <xf numFmtId="166" fontId="18" fillId="2" borderId="0" xfId="1" applyNumberFormat="1" applyFont="1" applyFill="1" applyBorder="1" applyAlignment="1">
      <alignment horizontal="left" vertical="center"/>
    </xf>
    <xf numFmtId="166" fontId="55" fillId="2" borderId="0" xfId="1" applyNumberFormat="1" applyFont="1" applyFill="1" applyBorder="1" applyAlignment="1">
      <alignment horizontal="left" vertical="center"/>
    </xf>
    <xf numFmtId="166" fontId="55" fillId="0" borderId="0" xfId="1" applyNumberFormat="1" applyFont="1" applyBorder="1" applyAlignment="1">
      <alignment horizontal="left" vertical="center"/>
    </xf>
    <xf numFmtId="0" fontId="0" fillId="2" borderId="20" xfId="0" applyFill="1" applyBorder="1"/>
    <xf numFmtId="0" fontId="41" fillId="2" borderId="14" xfId="0" applyFont="1" applyFill="1" applyBorder="1" applyAlignment="1">
      <alignment horizontal="center" vertical="center"/>
    </xf>
    <xf numFmtId="0" fontId="0" fillId="0" borderId="14" xfId="0" applyBorder="1"/>
    <xf numFmtId="0" fontId="69" fillId="2" borderId="7" xfId="0" applyFont="1" applyFill="1" applyBorder="1"/>
    <xf numFmtId="3" fontId="69" fillId="2" borderId="7" xfId="0" applyNumberFormat="1" applyFont="1" applyFill="1" applyBorder="1"/>
    <xf numFmtId="3" fontId="70" fillId="2" borderId="0" xfId="0" applyNumberFormat="1" applyFont="1" applyFill="1"/>
    <xf numFmtId="166" fontId="84" fillId="2" borderId="2" xfId="1" applyNumberFormat="1" applyFont="1" applyFill="1" applyBorder="1" applyAlignment="1">
      <alignment horizontal="center" vertical="center" wrapText="1"/>
    </xf>
    <xf numFmtId="166" fontId="83" fillId="2" borderId="2" xfId="1" applyNumberFormat="1" applyFont="1" applyFill="1" applyBorder="1" applyAlignment="1">
      <alignment horizontal="center" vertical="center" wrapText="1"/>
    </xf>
    <xf numFmtId="10" fontId="85" fillId="2" borderId="18" xfId="1" applyNumberFormat="1" applyFont="1" applyFill="1" applyBorder="1" applyAlignment="1">
      <alignment horizontal="center" vertical="center"/>
    </xf>
    <xf numFmtId="10" fontId="85" fillId="2" borderId="0" xfId="1" applyNumberFormat="1" applyFont="1" applyFill="1" applyBorder="1" applyAlignment="1">
      <alignment horizontal="center" vertical="center"/>
    </xf>
    <xf numFmtId="10" fontId="82" fillId="2" borderId="13" xfId="1" applyNumberFormat="1" applyFont="1" applyFill="1" applyBorder="1" applyAlignment="1">
      <alignment horizontal="center"/>
    </xf>
    <xf numFmtId="10" fontId="82" fillId="2" borderId="19" xfId="1" applyNumberFormat="1" applyFont="1" applyFill="1" applyBorder="1" applyAlignment="1">
      <alignment horizontal="center"/>
    </xf>
    <xf numFmtId="166" fontId="84" fillId="2" borderId="23" xfId="1" applyNumberFormat="1" applyFont="1" applyFill="1" applyBorder="1" applyAlignment="1">
      <alignment horizontal="center" vertical="center" wrapText="1"/>
    </xf>
    <xf numFmtId="10" fontId="82" fillId="2" borderId="14" xfId="1" applyNumberFormat="1" applyFont="1" applyFill="1" applyBorder="1" applyAlignment="1">
      <alignment horizontal="center" vertical="center"/>
    </xf>
    <xf numFmtId="10" fontId="82" fillId="2" borderId="13" xfId="1" applyNumberFormat="1" applyFont="1" applyFill="1" applyBorder="1" applyAlignment="1">
      <alignment horizontal="center" vertical="center"/>
    </xf>
    <xf numFmtId="10" fontId="82" fillId="2" borderId="15" xfId="1" applyNumberFormat="1" applyFont="1" applyFill="1" applyBorder="1" applyAlignment="1">
      <alignment horizontal="center" vertical="center"/>
    </xf>
    <xf numFmtId="10" fontId="82" fillId="2" borderId="19" xfId="1" applyNumberFormat="1" applyFont="1" applyFill="1" applyBorder="1" applyAlignment="1">
      <alignment horizontal="center" vertical="center"/>
    </xf>
    <xf numFmtId="166" fontId="84" fillId="2" borderId="22" xfId="1" applyNumberFormat="1" applyFont="1" applyFill="1" applyBorder="1" applyAlignment="1">
      <alignment horizontal="center" vertical="center" wrapText="1"/>
    </xf>
    <xf numFmtId="10" fontId="82" fillId="2" borderId="16" xfId="1" applyNumberFormat="1" applyFont="1" applyFill="1" applyBorder="1" applyAlignment="1">
      <alignment horizontal="center" vertical="center"/>
    </xf>
    <xf numFmtId="10" fontId="82" fillId="2" borderId="0" xfId="1" applyNumberFormat="1" applyFont="1" applyFill="1" applyBorder="1" applyAlignment="1">
      <alignment horizontal="center" vertical="center"/>
    </xf>
    <xf numFmtId="10" fontId="85" fillId="2" borderId="17" xfId="1" applyNumberFormat="1" applyFont="1" applyFill="1" applyBorder="1" applyAlignment="1">
      <alignment horizontal="center" vertical="center"/>
    </xf>
    <xf numFmtId="10" fontId="82" fillId="2" borderId="20" xfId="1" applyNumberFormat="1" applyFont="1" applyFill="1" applyBorder="1" applyAlignment="1">
      <alignment horizontal="center" vertical="center"/>
    </xf>
    <xf numFmtId="10" fontId="82" fillId="2" borderId="21" xfId="1" applyNumberFormat="1" applyFont="1" applyFill="1" applyBorder="1" applyAlignment="1">
      <alignment horizontal="center" vertical="center"/>
    </xf>
    <xf numFmtId="0" fontId="62" fillId="2" borderId="25" xfId="0" applyFont="1" applyFill="1" applyBorder="1" applyAlignment="1">
      <alignment horizontal="center" vertical="center" wrapText="1"/>
    </xf>
    <xf numFmtId="0" fontId="64" fillId="2" borderId="26" xfId="1" applyNumberFormat="1" applyFont="1" applyFill="1" applyBorder="1" applyAlignment="1">
      <alignment vertical="center"/>
    </xf>
    <xf numFmtId="0" fontId="64" fillId="2" borderId="27" xfId="1" applyNumberFormat="1" applyFont="1" applyFill="1" applyBorder="1" applyAlignment="1">
      <alignment vertical="center"/>
    </xf>
    <xf numFmtId="3" fontId="63" fillId="0" borderId="28" xfId="0" applyNumberFormat="1" applyFont="1" applyBorder="1" applyAlignment="1">
      <alignment vertical="center" wrapText="1"/>
    </xf>
    <xf numFmtId="3" fontId="64" fillId="0" borderId="31" xfId="0" applyNumberFormat="1" applyFont="1" applyBorder="1" applyAlignment="1">
      <alignment vertical="center" wrapText="1"/>
    </xf>
    <xf numFmtId="166" fontId="63" fillId="0" borderId="32" xfId="1" applyNumberFormat="1" applyFont="1" applyBorder="1" applyAlignment="1">
      <alignment vertical="center" wrapText="1"/>
    </xf>
    <xf numFmtId="166" fontId="63" fillId="0" borderId="32" xfId="1" applyNumberFormat="1" applyFont="1" applyBorder="1" applyAlignment="1">
      <alignment vertical="center"/>
    </xf>
    <xf numFmtId="166" fontId="63" fillId="2" borderId="33" xfId="1" applyNumberFormat="1" applyFont="1" applyFill="1" applyBorder="1" applyAlignment="1">
      <alignment vertical="center"/>
    </xf>
    <xf numFmtId="166" fontId="64" fillId="0" borderId="29" xfId="1" applyNumberFormat="1" applyFont="1" applyBorder="1" applyAlignment="1">
      <alignment vertical="center" wrapText="1"/>
    </xf>
    <xf numFmtId="166" fontId="64" fillId="0" borderId="29" xfId="1" applyNumberFormat="1" applyFont="1" applyBorder="1" applyAlignment="1">
      <alignment vertical="center"/>
    </xf>
    <xf numFmtId="166" fontId="64" fillId="2" borderId="30" xfId="1" applyNumberFormat="1" applyFont="1" applyFill="1" applyBorder="1" applyAlignment="1">
      <alignment vertical="center"/>
    </xf>
    <xf numFmtId="0" fontId="62" fillId="2" borderId="10" xfId="0" applyFont="1" applyFill="1" applyBorder="1" applyAlignment="1">
      <alignment horizontal="center" vertical="center" wrapText="1"/>
    </xf>
    <xf numFmtId="0" fontId="64" fillId="2" borderId="29" xfId="1" applyNumberFormat="1" applyFont="1" applyFill="1" applyBorder="1" applyAlignment="1">
      <alignment vertical="center"/>
    </xf>
    <xf numFmtId="0" fontId="64" fillId="2" borderId="28" xfId="1" applyNumberFormat="1" applyFont="1" applyFill="1" applyBorder="1" applyAlignment="1">
      <alignment vertical="center"/>
    </xf>
    <xf numFmtId="3" fontId="63" fillId="0" borderId="6" xfId="0" applyNumberFormat="1" applyFont="1" applyBorder="1" applyAlignment="1">
      <alignment vertical="center" wrapText="1"/>
    </xf>
    <xf numFmtId="3" fontId="64" fillId="0" borderId="34" xfId="0" applyNumberFormat="1" applyFont="1" applyBorder="1" applyAlignment="1">
      <alignment vertical="center" wrapText="1"/>
    </xf>
    <xf numFmtId="166" fontId="63" fillId="0" borderId="8" xfId="1" applyNumberFormat="1" applyFont="1" applyBorder="1" applyAlignment="1">
      <alignment vertical="center" wrapText="1"/>
    </xf>
    <xf numFmtId="166" fontId="63" fillId="0" borderId="3" xfId="1" applyNumberFormat="1" applyFont="1" applyBorder="1" applyAlignment="1">
      <alignment vertical="center"/>
    </xf>
    <xf numFmtId="166" fontId="63" fillId="2" borderId="3" xfId="1" applyNumberFormat="1" applyFont="1" applyFill="1" applyBorder="1" applyAlignment="1">
      <alignment vertical="center"/>
    </xf>
    <xf numFmtId="4" fontId="42" fillId="2" borderId="0" xfId="0" applyNumberFormat="1" applyFont="1" applyFill="1" applyAlignment="1">
      <alignment horizontal="center" vertical="center" wrapText="1"/>
    </xf>
    <xf numFmtId="0" fontId="86" fillId="2" borderId="0" xfId="0" applyFont="1" applyFill="1"/>
    <xf numFmtId="3" fontId="26" fillId="2" borderId="0" xfId="0" applyNumberFormat="1" applyFont="1" applyFill="1" applyAlignment="1">
      <alignment vertical="center"/>
    </xf>
    <xf numFmtId="3" fontId="0" fillId="2" borderId="14" xfId="0" applyNumberFormat="1" applyFill="1" applyBorder="1"/>
    <xf numFmtId="0" fontId="18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 vertical="center"/>
    </xf>
    <xf numFmtId="3" fontId="43" fillId="2" borderId="9" xfId="0" applyNumberFormat="1" applyFont="1" applyFill="1" applyBorder="1" applyAlignment="1">
      <alignment horizontal="right" vertical="center" indent="1"/>
    </xf>
    <xf numFmtId="166" fontId="42" fillId="2" borderId="0" xfId="1" applyNumberFormat="1" applyFont="1" applyFill="1" applyBorder="1" applyAlignment="1">
      <alignment horizontal="center" vertical="center"/>
    </xf>
    <xf numFmtId="0" fontId="75" fillId="4" borderId="3" xfId="0" applyFont="1" applyFill="1" applyBorder="1" applyAlignment="1">
      <alignment horizontal="center" vertical="center"/>
    </xf>
    <xf numFmtId="3" fontId="42" fillId="2" borderId="2" xfId="0" applyNumberFormat="1" applyFont="1" applyFill="1" applyBorder="1" applyAlignment="1">
      <alignment horizontal="left" vertical="center" indent="1"/>
    </xf>
    <xf numFmtId="171" fontId="42" fillId="2" borderId="2" xfId="38" applyNumberFormat="1" applyFont="1" applyFill="1" applyBorder="1" applyAlignment="1">
      <alignment horizontal="right" vertical="center" indent="1"/>
    </xf>
    <xf numFmtId="171" fontId="83" fillId="2" borderId="4" xfId="38" applyNumberFormat="1" applyFont="1" applyFill="1" applyBorder="1" applyAlignment="1">
      <alignment horizontal="right" vertical="center" indent="1"/>
    </xf>
    <xf numFmtId="0" fontId="0" fillId="2" borderId="36" xfId="0" applyFill="1" applyBorder="1"/>
    <xf numFmtId="0" fontId="87" fillId="0" borderId="13" xfId="0" applyFont="1" applyBorder="1" applyAlignment="1">
      <alignment horizontal="center" vertical="center"/>
    </xf>
    <xf numFmtId="0" fontId="87" fillId="0" borderId="35" xfId="0" applyFont="1" applyBorder="1" applyAlignment="1">
      <alignment horizontal="center" vertical="center"/>
    </xf>
    <xf numFmtId="0" fontId="88" fillId="2" borderId="0" xfId="0" applyFont="1" applyFill="1" applyAlignment="1">
      <alignment vertical="center"/>
    </xf>
    <xf numFmtId="3" fontId="42" fillId="2" borderId="0" xfId="0" applyNumberFormat="1" applyFont="1" applyFill="1" applyBorder="1" applyAlignment="1">
      <alignment horizontal="left" vertical="center" indent="1"/>
    </xf>
    <xf numFmtId="3" fontId="43" fillId="2" borderId="0" xfId="0" applyNumberFormat="1" applyFont="1" applyFill="1" applyBorder="1" applyAlignment="1">
      <alignment horizontal="left" vertical="center" indent="1"/>
    </xf>
    <xf numFmtId="0" fontId="46" fillId="2" borderId="0" xfId="0" applyFont="1" applyFill="1" applyBorder="1" applyAlignment="1">
      <alignment horizontal="left" vertical="top" wrapText="1"/>
    </xf>
    <xf numFmtId="0" fontId="0" fillId="2" borderId="0" xfId="0" applyFill="1" applyBorder="1"/>
    <xf numFmtId="0" fontId="46" fillId="2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10" fontId="71" fillId="2" borderId="14" xfId="1" applyNumberFormat="1" applyFont="1" applyFill="1" applyBorder="1" applyAlignment="1">
      <alignment horizontal="center" vertical="center"/>
    </xf>
    <xf numFmtId="3" fontId="32" fillId="0" borderId="4" xfId="0" applyNumberFormat="1" applyFont="1" applyBorder="1" applyAlignment="1">
      <alignment horizontal="left" vertical="center"/>
    </xf>
    <xf numFmtId="3" fontId="32" fillId="0" borderId="5" xfId="0" applyNumberFormat="1" applyFont="1" applyBorder="1" applyAlignment="1">
      <alignment horizontal="left" vertical="center"/>
    </xf>
    <xf numFmtId="3" fontId="32" fillId="0" borderId="6" xfId="0" applyNumberFormat="1" applyFont="1" applyBorder="1" applyAlignment="1">
      <alignment horizontal="left" vertical="center"/>
    </xf>
    <xf numFmtId="0" fontId="61" fillId="5" borderId="4" xfId="0" applyFont="1" applyFill="1" applyBorder="1" applyAlignment="1">
      <alignment horizontal="center" vertical="center" wrapText="1"/>
    </xf>
    <xf numFmtId="0" fontId="61" fillId="5" borderId="5" xfId="0" applyFont="1" applyFill="1" applyBorder="1" applyAlignment="1">
      <alignment horizontal="center" vertical="center" wrapText="1"/>
    </xf>
    <xf numFmtId="0" fontId="61" fillId="5" borderId="6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0" fontId="89" fillId="2" borderId="0" xfId="0" applyFont="1" applyFill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40" fillId="2" borderId="0" xfId="0" applyFont="1" applyFill="1" applyAlignment="1">
      <alignment horizontal="center" vertical="center" wrapText="1"/>
    </xf>
    <xf numFmtId="0" fontId="34" fillId="2" borderId="0" xfId="0" applyFont="1" applyFill="1" applyAlignment="1">
      <alignment horizontal="center" vertical="center" wrapText="1"/>
    </xf>
    <xf numFmtId="0" fontId="91" fillId="0" borderId="0" xfId="0" applyFont="1" applyAlignment="1">
      <alignment horizontal="left" vertical="center" wrapText="1"/>
    </xf>
    <xf numFmtId="0" fontId="33" fillId="2" borderId="0" xfId="0" applyFont="1" applyFill="1" applyAlignment="1">
      <alignment horizontal="center" vertical="top" wrapText="1"/>
    </xf>
    <xf numFmtId="0" fontId="58" fillId="0" borderId="0" xfId="0" applyFont="1" applyAlignment="1">
      <alignment horizontal="left" vertical="center" wrapText="1"/>
    </xf>
    <xf numFmtId="0" fontId="46" fillId="2" borderId="7" xfId="0" applyFont="1" applyFill="1" applyBorder="1" applyAlignment="1">
      <alignment horizontal="left" vertical="top" wrapText="1"/>
    </xf>
    <xf numFmtId="0" fontId="50" fillId="2" borderId="0" xfId="0" applyFont="1" applyFill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79" fillId="2" borderId="0" xfId="0" applyFont="1" applyFill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8" fillId="2" borderId="7" xfId="0" applyFont="1" applyFill="1" applyBorder="1" applyAlignment="1">
      <alignment horizontal="left" wrapText="1"/>
    </xf>
    <xf numFmtId="0" fontId="37" fillId="2" borderId="0" xfId="0" applyFont="1" applyFill="1" applyAlignment="1">
      <alignment horizontal="left" vertical="top" wrapText="1"/>
    </xf>
    <xf numFmtId="0" fontId="53" fillId="2" borderId="0" xfId="0" applyFont="1" applyFill="1" applyAlignment="1">
      <alignment horizontal="left" vertical="top" wrapText="1"/>
    </xf>
    <xf numFmtId="0" fontId="41" fillId="4" borderId="4" xfId="0" applyFont="1" applyFill="1" applyBorder="1" applyAlignment="1">
      <alignment horizontal="center" vertical="center"/>
    </xf>
    <xf numFmtId="0" fontId="41" fillId="4" borderId="6" xfId="0" applyFont="1" applyFill="1" applyBorder="1" applyAlignment="1">
      <alignment horizontal="center" vertical="center"/>
    </xf>
    <xf numFmtId="3" fontId="43" fillId="0" borderId="3" xfId="0" applyNumberFormat="1" applyFont="1" applyBorder="1" applyAlignment="1">
      <alignment horizontal="center" vertical="center" wrapText="1"/>
    </xf>
    <xf numFmtId="3" fontId="43" fillId="0" borderId="8" xfId="0" applyNumberFormat="1" applyFont="1" applyBorder="1" applyAlignment="1">
      <alignment horizontal="center" vertical="center" wrapText="1"/>
    </xf>
    <xf numFmtId="3" fontId="43" fillId="0" borderId="9" xfId="0" applyNumberFormat="1" applyFont="1" applyBorder="1" applyAlignment="1">
      <alignment horizontal="center" vertical="center" wrapText="1"/>
    </xf>
    <xf numFmtId="3" fontId="43" fillId="0" borderId="4" xfId="0" applyNumberFormat="1" applyFont="1" applyBorder="1" applyAlignment="1">
      <alignment horizontal="center" vertical="center" wrapText="1"/>
    </xf>
    <xf numFmtId="3" fontId="43" fillId="0" borderId="6" xfId="0" applyNumberFormat="1" applyFont="1" applyBorder="1" applyAlignment="1">
      <alignment horizontal="center" vertical="center" wrapText="1"/>
    </xf>
    <xf numFmtId="0" fontId="53" fillId="2" borderId="0" xfId="0" applyFont="1" applyFill="1" applyAlignment="1">
      <alignment horizontal="left" vertical="center" wrapText="1"/>
    </xf>
    <xf numFmtId="0" fontId="37" fillId="2" borderId="0" xfId="0" applyFont="1" applyFill="1" applyAlignment="1">
      <alignment horizontal="left" vertical="center" wrapText="1"/>
    </xf>
    <xf numFmtId="0" fontId="34" fillId="2" borderId="0" xfId="0" applyFont="1" applyFill="1" applyAlignment="1">
      <alignment horizontal="center" vertical="top" wrapText="1"/>
    </xf>
    <xf numFmtId="0" fontId="79" fillId="2" borderId="0" xfId="0" applyFont="1" applyFill="1" applyAlignment="1">
      <alignment horizontal="center" vertical="top" wrapText="1"/>
    </xf>
    <xf numFmtId="0" fontId="68" fillId="2" borderId="0" xfId="0" applyFont="1" applyFill="1" applyAlignment="1">
      <alignment horizontal="center" vertical="center" wrapText="1"/>
    </xf>
    <xf numFmtId="0" fontId="62" fillId="2" borderId="10" xfId="0" applyFont="1" applyFill="1" applyBorder="1" applyAlignment="1">
      <alignment horizontal="center" vertical="center"/>
    </xf>
    <xf numFmtId="0" fontId="62" fillId="4" borderId="3" xfId="0" applyFont="1" applyFill="1" applyBorder="1" applyAlignment="1">
      <alignment horizontal="center" vertical="center" wrapText="1"/>
    </xf>
    <xf numFmtId="0" fontId="62" fillId="4" borderId="9" xfId="0" applyFont="1" applyFill="1" applyBorder="1" applyAlignment="1">
      <alignment horizontal="center" vertical="center" wrapText="1"/>
    </xf>
  </cellXfs>
  <cellStyles count="43">
    <cellStyle name="dx" xfId="2"/>
    <cellStyle name="Estilo 1" xfId="3"/>
    <cellStyle name="fonteplan1" xfId="4"/>
    <cellStyle name="Hipervínculo 2" xfId="5"/>
    <cellStyle name="Hipervínculo 3" xfId="6"/>
    <cellStyle name="Millares" xfId="38" builtinId="3"/>
    <cellStyle name="Millares 2" xfId="7"/>
    <cellStyle name="Millares 2 2" xfId="8"/>
    <cellStyle name="Millares 2 3" xfId="39"/>
    <cellStyle name="Millares 3" xfId="9"/>
    <cellStyle name="Millares 3 2" xfId="10"/>
    <cellStyle name="Millares 3 2 2" xfId="41"/>
    <cellStyle name="Millares 3 3" xfId="11"/>
    <cellStyle name="Millares 3 4" xfId="40"/>
    <cellStyle name="Millares 4" xfId="42"/>
    <cellStyle name="Moeda [0]_Plan2" xfId="12"/>
    <cellStyle name="Moeda_Plan2" xfId="13"/>
    <cellStyle name="Moneda 2" xfId="14"/>
    <cellStyle name="Normal" xfId="0" builtinId="0"/>
    <cellStyle name="Normal 11" xfId="15"/>
    <cellStyle name="Normal 12" xfId="16"/>
    <cellStyle name="Normal 15" xfId="17"/>
    <cellStyle name="Normal 2" xfId="18"/>
    <cellStyle name="Normal 2 10" xfId="19"/>
    <cellStyle name="Normal 2 2" xfId="20"/>
    <cellStyle name="Normal 2 3" xfId="37"/>
    <cellStyle name="Normal 3" xfId="21"/>
    <cellStyle name="Normal 3 2" xfId="22"/>
    <cellStyle name="Normal 4" xfId="23"/>
    <cellStyle name="Normal 4 2" xfId="24"/>
    <cellStyle name="Normal 4 2 2" xfId="25"/>
    <cellStyle name="Normal 5" xfId="26"/>
    <cellStyle name="Normal 6" xfId="27"/>
    <cellStyle name="Normal 7" xfId="28"/>
    <cellStyle name="Normal 9" xfId="29"/>
    <cellStyle name="Porcentaje" xfId="1" builtinId="5"/>
    <cellStyle name="Porcentual 2" xfId="30"/>
    <cellStyle name="Porcentual 2 2" xfId="31"/>
    <cellStyle name="XLConnect.Boolean" xfId="32"/>
    <cellStyle name="XLConnect.DateTime" xfId="33"/>
    <cellStyle name="XLConnect.Header" xfId="34"/>
    <cellStyle name="XLConnect.Numeric" xfId="35"/>
    <cellStyle name="XLConnect.String" xfId="3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1CD"/>
      <color rgb="FFFFDDDD"/>
      <color rgb="FFFF7171"/>
      <color rgb="FF5A5A72"/>
      <color rgb="FF787894"/>
      <color rgb="FFD64265"/>
      <color rgb="FFFFB7B7"/>
      <color rgb="FFDD617F"/>
      <color rgb="FF6E6E7C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6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C8-473B-8AA5-D4A34665A4B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C8-473B-8AA5-D4A34665A4B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46192"/>
        <c:axId val="2043034768"/>
      </c:barChart>
      <c:catAx>
        <c:axId val="204304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3034768"/>
        <c:crosses val="autoZero"/>
        <c:auto val="1"/>
        <c:lblAlgn val="ctr"/>
        <c:lblOffset val="100"/>
        <c:noMultiLvlLbl val="0"/>
      </c:catAx>
      <c:valAx>
        <c:axId val="204303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46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53761159601881"/>
          <c:y val="4.3354166666666666E-2"/>
          <c:w val="0.64918318121627205"/>
          <c:h val="0.956645833333333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'1.4_Alumnos_provincia'!$D$41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'1.4_Alumnos_provincia'!$B$42:$B$65</c:f>
              <c:strCache>
                <c:ptCount val="24"/>
                <c:pt idx="0">
                  <c:v>Azuay</c:v>
                </c:pt>
                <c:pt idx="1">
                  <c:v>Bolívar</c:v>
                </c:pt>
                <c:pt idx="2">
                  <c:v>Cañar</c:v>
                </c:pt>
                <c:pt idx="3">
                  <c:v>Carchi</c:v>
                </c:pt>
                <c:pt idx="4">
                  <c:v>Chimborazo</c:v>
                </c:pt>
                <c:pt idx="5">
                  <c:v>Cotopaxi</c:v>
                </c:pt>
                <c:pt idx="6">
                  <c:v>El Oro</c:v>
                </c:pt>
                <c:pt idx="7">
                  <c:v>Esmeraldas</c:v>
                </c:pt>
                <c:pt idx="8">
                  <c:v>Galápagos</c:v>
                </c:pt>
                <c:pt idx="9">
                  <c:v>Guayas</c:v>
                </c:pt>
                <c:pt idx="10">
                  <c:v>Imbabura</c:v>
                </c:pt>
                <c:pt idx="11">
                  <c:v>Loja</c:v>
                </c:pt>
                <c:pt idx="12">
                  <c:v>Los Ríos</c:v>
                </c:pt>
                <c:pt idx="13">
                  <c:v>Manabí</c:v>
                </c:pt>
                <c:pt idx="14">
                  <c:v>Morona Santiago</c:v>
                </c:pt>
                <c:pt idx="15">
                  <c:v>Napo</c:v>
                </c:pt>
                <c:pt idx="16">
                  <c:v>Orellana</c:v>
                </c:pt>
                <c:pt idx="17">
                  <c:v>Pastaza</c:v>
                </c:pt>
                <c:pt idx="18">
                  <c:v>Pichincha</c:v>
                </c:pt>
                <c:pt idx="19">
                  <c:v>Santa Elena</c:v>
                </c:pt>
                <c:pt idx="20">
                  <c:v>Santo Domingo de los Tsáchilas</c:v>
                </c:pt>
                <c:pt idx="21">
                  <c:v>Sucumbíos</c:v>
                </c:pt>
                <c:pt idx="22">
                  <c:v>Tungurahua</c:v>
                </c:pt>
                <c:pt idx="23">
                  <c:v>Zamora Chinchipe</c:v>
                </c:pt>
              </c:strCache>
            </c:strRef>
          </c:cat>
          <c:val>
            <c:numRef>
              <c:f>'1.4_Alumnos_provincia'!$D$42:$D$65</c:f>
              <c:numCache>
                <c:formatCode>0.0%</c:formatCode>
                <c:ptCount val="24"/>
                <c:pt idx="0">
                  <c:v>4.6371814352817467E-2</c:v>
                </c:pt>
                <c:pt idx="1">
                  <c:v>1.164310351800602E-2</c:v>
                </c:pt>
                <c:pt idx="2">
                  <c:v>1.4728595281977803E-2</c:v>
                </c:pt>
                <c:pt idx="3">
                  <c:v>9.2617907222629862E-3</c:v>
                </c:pt>
                <c:pt idx="4">
                  <c:v>2.7191430601856935E-2</c:v>
                </c:pt>
                <c:pt idx="5">
                  <c:v>2.7640700019066218E-2</c:v>
                </c:pt>
                <c:pt idx="6">
                  <c:v>4.047746430861851E-2</c:v>
                </c:pt>
                <c:pt idx="7">
                  <c:v>3.9807488979148493E-2</c:v>
                </c:pt>
                <c:pt idx="8">
                  <c:v>1.6401569207480891E-3</c:v>
                </c:pt>
                <c:pt idx="9">
                  <c:v>0.25312264199998846</c:v>
                </c:pt>
                <c:pt idx="10">
                  <c:v>2.7916640185808958E-2</c:v>
                </c:pt>
                <c:pt idx="11">
                  <c:v>2.7066633541521022E-2</c:v>
                </c:pt>
                <c:pt idx="12">
                  <c:v>5.4013554347386486E-2</c:v>
                </c:pt>
                <c:pt idx="13">
                  <c:v>9.397680854628758E-2</c:v>
                </c:pt>
                <c:pt idx="14">
                  <c:v>1.5343105251298525E-2</c:v>
                </c:pt>
                <c:pt idx="15">
                  <c:v>9.5363442550019939E-3</c:v>
                </c:pt>
                <c:pt idx="16">
                  <c:v>1.3551805224143608E-2</c:v>
                </c:pt>
                <c:pt idx="17">
                  <c:v>8.2872181233064283E-3</c:v>
                </c:pt>
                <c:pt idx="18">
                  <c:v>0.16821349541544134</c:v>
                </c:pt>
                <c:pt idx="19">
                  <c:v>2.4738012837919817E-2</c:v>
                </c:pt>
                <c:pt idx="20">
                  <c:v>3.2038640867570675E-2</c:v>
                </c:pt>
                <c:pt idx="21">
                  <c:v>1.4529151091107632E-2</c:v>
                </c:pt>
                <c:pt idx="22">
                  <c:v>3.1293787301899113E-2</c:v>
                </c:pt>
                <c:pt idx="23">
                  <c:v>7.6096163068158839E-3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CE-400E-BCD3-BFE1197E4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2043042384"/>
        <c:axId val="2043037488"/>
      </c:barChart>
      <c:catAx>
        <c:axId val="204304238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43037488"/>
        <c:crosses val="autoZero"/>
        <c:auto val="1"/>
        <c:lblAlgn val="ctr"/>
        <c:lblOffset val="100"/>
        <c:noMultiLvlLbl val="0"/>
      </c:catAx>
      <c:valAx>
        <c:axId val="2043037488"/>
        <c:scaling>
          <c:orientation val="minMax"/>
          <c:max val="0.26"/>
        </c:scaling>
        <c:delete val="1"/>
        <c:axPos val="t"/>
        <c:numFmt formatCode="0.0%" sourceLinked="1"/>
        <c:majorTickMark val="out"/>
        <c:minorTickMark val="none"/>
        <c:tickLblPos val="nextTo"/>
        <c:crossAx val="2043042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09167746436759"/>
          <c:y val="0.15971391076115485"/>
          <c:w val="3.9979266644923815E-2"/>
          <c:h val="4.112931353379485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ysClr val="windowText" lastClr="000000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96-4DB7-8F34-ABAB4BD540B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96-4DB7-8F34-ABAB4BD540B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36400"/>
        <c:axId val="2043044560"/>
      </c:barChart>
      <c:catAx>
        <c:axId val="204303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3044560"/>
        <c:crosses val="autoZero"/>
        <c:auto val="1"/>
        <c:lblAlgn val="ctr"/>
        <c:lblOffset val="100"/>
        <c:noMultiLvlLbl val="0"/>
      </c:catAx>
      <c:valAx>
        <c:axId val="2043044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36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69-462E-93D5-295E52F1C025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61-4B41-8884-527F4DB688DA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61-4B41-8884-527F4DB688DA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45104"/>
        <c:axId val="2043039120"/>
      </c:barChart>
      <c:catAx>
        <c:axId val="204304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3039120"/>
        <c:crosses val="autoZero"/>
        <c:auto val="1"/>
        <c:lblAlgn val="ctr"/>
        <c:lblOffset val="100"/>
        <c:noMultiLvlLbl val="0"/>
      </c:catAx>
      <c:valAx>
        <c:axId val="2043039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45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A3-4195-8165-ADBC0C48CE1B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45-441D-B52B-073478254B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45-441D-B52B-073478254B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39664"/>
        <c:axId val="2043041840"/>
      </c:barChart>
      <c:catAx>
        <c:axId val="204303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3041840"/>
        <c:crosses val="autoZero"/>
        <c:auto val="1"/>
        <c:lblAlgn val="ctr"/>
        <c:lblOffset val="100"/>
        <c:noMultiLvlLbl val="0"/>
      </c:catAx>
      <c:valAx>
        <c:axId val="2043041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39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DD-40F8-9420-76B705F17F96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21-421B-BFD3-01CFC90F94D4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21-421B-BFD3-01CFC90F94D4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45648"/>
        <c:axId val="2043040208"/>
      </c:barChart>
      <c:catAx>
        <c:axId val="204304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3040208"/>
        <c:crosses val="autoZero"/>
        <c:auto val="1"/>
        <c:lblAlgn val="ctr"/>
        <c:lblOffset val="100"/>
        <c:noMultiLvlLbl val="0"/>
      </c:catAx>
      <c:valAx>
        <c:axId val="2043040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45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32-4A75-92BF-00A7C1AA5043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CF-4AA3-8B8D-0C4E079D081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CF-4AA3-8B8D-0C4E079D081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40752"/>
        <c:axId val="1851142496"/>
      </c:barChart>
      <c:catAx>
        <c:axId val="204304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51142496"/>
        <c:crosses val="autoZero"/>
        <c:auto val="1"/>
        <c:lblAlgn val="ctr"/>
        <c:lblOffset val="100"/>
        <c:noMultiLvlLbl val="0"/>
      </c:catAx>
      <c:valAx>
        <c:axId val="1851142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40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7B-45F5-97DE-AE6F64D7E1C0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56-4CB5-9C1A-3DAD86CB812D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AF-4A9F-8F9C-C31E5D2DAAF5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AF-4A9F-8F9C-C31E5D2DAAF5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1143584"/>
        <c:axId val="2047929392"/>
      </c:barChart>
      <c:catAx>
        <c:axId val="185114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9392"/>
        <c:crosses val="autoZero"/>
        <c:auto val="1"/>
        <c:lblAlgn val="ctr"/>
        <c:lblOffset val="100"/>
        <c:noMultiLvlLbl val="0"/>
      </c:catAx>
      <c:valAx>
        <c:axId val="2047929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51143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7A-49C4-8956-169CDC114DCE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16-4E31-8BD1-A024407536C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616-4E31-8BD1-A024407536CE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7919600"/>
        <c:axId val="2047925040"/>
      </c:barChart>
      <c:catAx>
        <c:axId val="204791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5040"/>
        <c:crosses val="autoZero"/>
        <c:auto val="1"/>
        <c:lblAlgn val="ctr"/>
        <c:lblOffset val="100"/>
        <c:noMultiLvlLbl val="0"/>
      </c:catAx>
      <c:valAx>
        <c:axId val="2047925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7919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11-4213-9D99-EF35775FE8CB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38-45E4-A4A9-8F69D16DDC4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B38-45E4-A4A9-8F69D16DDC4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7917968"/>
        <c:axId val="2047921232"/>
      </c:barChart>
      <c:catAx>
        <c:axId val="204791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1232"/>
        <c:crosses val="autoZero"/>
        <c:auto val="1"/>
        <c:lblAlgn val="ctr"/>
        <c:lblOffset val="100"/>
        <c:noMultiLvlLbl val="0"/>
      </c:catAx>
      <c:valAx>
        <c:axId val="2047921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7917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B9-4A08-8DBE-AB4D57D33B1F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10576614301679E-2"/>
          <c:y val="2.3265778354796679E-2"/>
          <c:w val="0.98395323151720127"/>
          <c:h val="0.8286640410397875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'1.5_Total_Docentes'!$B$18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'1.5_Total_Docentes'!$C$8:$P$8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'1.5_Total_Docentes'!$C$18:$P$18</c:f>
              <c:numCache>
                <c:formatCode>0.0%</c:formatCode>
                <c:ptCount val="14"/>
                <c:pt idx="0">
                  <c:v>0.68319173819979262</c:v>
                </c:pt>
                <c:pt idx="1">
                  <c:v>0.69850272707104621</c:v>
                </c:pt>
                <c:pt idx="2">
                  <c:v>0.70725431675908457</c:v>
                </c:pt>
                <c:pt idx="3">
                  <c:v>0.71506389844181206</c:v>
                </c:pt>
                <c:pt idx="4">
                  <c:v>0.72161414034519999</c:v>
                </c:pt>
                <c:pt idx="5">
                  <c:v>0.72897724838253564</c:v>
                </c:pt>
                <c:pt idx="6">
                  <c:v>0.75243781094527362</c:v>
                </c:pt>
                <c:pt idx="7">
                  <c:v>0.75897216431749892</c:v>
                </c:pt>
                <c:pt idx="8">
                  <c:v>0.76235509041085925</c:v>
                </c:pt>
                <c:pt idx="9">
                  <c:v>0.76502597081375212</c:v>
                </c:pt>
                <c:pt idx="10">
                  <c:v>0.76317182769715319</c:v>
                </c:pt>
                <c:pt idx="11">
                  <c:v>0.78942146531296353</c:v>
                </c:pt>
                <c:pt idx="12">
                  <c:v>0.78346271695822856</c:v>
                </c:pt>
                <c:pt idx="13">
                  <c:v>0.77156835163577586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E0-46F5-BF81-D20DEFC5B9D6}"/>
            </c:ext>
          </c:extLst>
        </c:ser>
        <c:ser>
          <c:idx val="0"/>
          <c:order val="1"/>
          <c:tx>
            <c:strRef>
              <c:f>'1.5_Total_Docentes'!$B$19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</c:spPr>
          <c:invertIfNegative val="0"/>
          <c:dPt>
            <c:idx val="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BEE0-46F5-BF81-D20DEFC5B9D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'1.5_Total_Docentes'!$C$8:$P$8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'1.5_Total_Docentes'!$C$19:$P$19</c:f>
              <c:numCache>
                <c:formatCode>0.0%</c:formatCode>
                <c:ptCount val="14"/>
                <c:pt idx="0">
                  <c:v>0.31680826180020744</c:v>
                </c:pt>
                <c:pt idx="1">
                  <c:v>0.30149727292895384</c:v>
                </c:pt>
                <c:pt idx="2">
                  <c:v>0.29274568324091549</c:v>
                </c:pt>
                <c:pt idx="3">
                  <c:v>0.28493610155818794</c:v>
                </c:pt>
                <c:pt idx="4">
                  <c:v>0.27838585965479995</c:v>
                </c:pt>
                <c:pt idx="5">
                  <c:v>0.27102275161746431</c:v>
                </c:pt>
                <c:pt idx="6">
                  <c:v>0.24756218905472638</c:v>
                </c:pt>
                <c:pt idx="7">
                  <c:v>0.24102783568250111</c:v>
                </c:pt>
                <c:pt idx="8">
                  <c:v>0.2376449095891407</c:v>
                </c:pt>
                <c:pt idx="9">
                  <c:v>0.23497402918624782</c:v>
                </c:pt>
                <c:pt idx="10">
                  <c:v>0.23682817230284683</c:v>
                </c:pt>
                <c:pt idx="11">
                  <c:v>0.21057853468703644</c:v>
                </c:pt>
                <c:pt idx="12">
                  <c:v>0.2165372830417715</c:v>
                </c:pt>
                <c:pt idx="13">
                  <c:v>0.22843164836422417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E0-46F5-BF81-D20DEFC5B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20144"/>
        <c:axId val="2047928848"/>
      </c:barChart>
      <c:catAx>
        <c:axId val="204792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47928848"/>
        <c:crosses val="autoZero"/>
        <c:auto val="1"/>
        <c:lblAlgn val="ctr"/>
        <c:lblOffset val="100"/>
        <c:noMultiLvlLbl val="0"/>
      </c:catAx>
      <c:valAx>
        <c:axId val="204792884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2047920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5815885430428586E-2"/>
          <c:y val="0.94195028979451678"/>
          <c:w val="0.85029150414230181"/>
          <c:h val="5.804955850167291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96457714018624385"/>
          <c:y val="0.4338983712643604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836351346492648"/>
          <c:y val="2.6282667828284353E-2"/>
          <c:w val="0.62546878078596335"/>
          <c:h val="0.9734036510361577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'1.6_Docentes_prov'!$D$38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82B-4BD4-914E-CAD41D16489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'1.6_Docentes_prov'!$B$39:$B$62</c:f>
              <c:strCache>
                <c:ptCount val="24"/>
                <c:pt idx="1">
                  <c:v>Azuay</c:v>
                </c:pt>
                <c:pt idx="2">
                  <c:v>Bolívar</c:v>
                </c:pt>
                <c:pt idx="3">
                  <c:v>Cañar</c:v>
                </c:pt>
                <c:pt idx="4">
                  <c:v>Carchi</c:v>
                </c:pt>
                <c:pt idx="5">
                  <c:v>Chimborazo</c:v>
                </c:pt>
                <c:pt idx="6">
                  <c:v>Cotopaxi</c:v>
                </c:pt>
                <c:pt idx="7">
                  <c:v>El Oro</c:v>
                </c:pt>
                <c:pt idx="8">
                  <c:v>Esmeraldas</c:v>
                </c:pt>
                <c:pt idx="9">
                  <c:v>Galápagos</c:v>
                </c:pt>
                <c:pt idx="10">
                  <c:v>Guayas</c:v>
                </c:pt>
                <c:pt idx="11">
                  <c:v>Imbabura</c:v>
                </c:pt>
                <c:pt idx="12">
                  <c:v>Loja</c:v>
                </c:pt>
                <c:pt idx="13">
                  <c:v>Los Ríos</c:v>
                </c:pt>
                <c:pt idx="14">
                  <c:v>Manabí</c:v>
                </c:pt>
                <c:pt idx="15">
                  <c:v>Morona Santiago</c:v>
                </c:pt>
                <c:pt idx="16">
                  <c:v>Napo</c:v>
                </c:pt>
                <c:pt idx="17">
                  <c:v>Orellana</c:v>
                </c:pt>
                <c:pt idx="18">
                  <c:v>Pastaza</c:v>
                </c:pt>
                <c:pt idx="19">
                  <c:v>Pichincha</c:v>
                </c:pt>
                <c:pt idx="20">
                  <c:v>Santa Elena</c:v>
                </c:pt>
                <c:pt idx="21">
                  <c:v>Santo Domingo de los Tsáchilas</c:v>
                </c:pt>
                <c:pt idx="22">
                  <c:v>Sucumbíos</c:v>
                </c:pt>
                <c:pt idx="23">
                  <c:v>Tungurahua</c:v>
                </c:pt>
              </c:strCache>
            </c:strRef>
          </c:cat>
          <c:val>
            <c:numRef>
              <c:f>'1.6_Docentes_prov'!$D$39:$D$62</c:f>
              <c:numCache>
                <c:formatCode>0.0%</c:formatCode>
                <c:ptCount val="24"/>
                <c:pt idx="0">
                  <c:v>0</c:v>
                </c:pt>
                <c:pt idx="1">
                  <c:v>5.3147813481978091E-2</c:v>
                </c:pt>
                <c:pt idx="2">
                  <c:v>1.3575437375129342E-2</c:v>
                </c:pt>
                <c:pt idx="3">
                  <c:v>1.5878541081552761E-2</c:v>
                </c:pt>
                <c:pt idx="4">
                  <c:v>1.1181735386258624E-2</c:v>
                </c:pt>
                <c:pt idx="5">
                  <c:v>3.4150784151976234E-2</c:v>
                </c:pt>
                <c:pt idx="6">
                  <c:v>2.9773456610575205E-2</c:v>
                </c:pt>
                <c:pt idx="7">
                  <c:v>4.0921813682247982E-2</c:v>
                </c:pt>
                <c:pt idx="8">
                  <c:v>3.8680698274341133E-2</c:v>
                </c:pt>
                <c:pt idx="9">
                  <c:v>2.0885288269429756E-3</c:v>
                </c:pt>
                <c:pt idx="10">
                  <c:v>0.20954905896994522</c:v>
                </c:pt>
                <c:pt idx="11">
                  <c:v>3.0717586080289152E-2</c:v>
                </c:pt>
                <c:pt idx="12">
                  <c:v>3.7274040731080454E-2</c:v>
                </c:pt>
                <c:pt idx="13">
                  <c:v>4.4693563230448652E-2</c:v>
                </c:pt>
                <c:pt idx="14">
                  <c:v>9.4703815141357159E-2</c:v>
                </c:pt>
                <c:pt idx="15">
                  <c:v>1.5597209572900624E-2</c:v>
                </c:pt>
                <c:pt idx="16">
                  <c:v>1.3275032543856721E-2</c:v>
                </c:pt>
                <c:pt idx="17">
                  <c:v>1.4443273554361353E-2</c:v>
                </c:pt>
                <c:pt idx="18">
                  <c:v>9.4412946971394792E-3</c:v>
                </c:pt>
                <c:pt idx="19">
                  <c:v>0.1822789759533085</c:v>
                </c:pt>
                <c:pt idx="20">
                  <c:v>2.1190461431357496E-2</c:v>
                </c:pt>
                <c:pt idx="21">
                  <c:v>2.8457397349761823E-2</c:v>
                </c:pt>
                <c:pt idx="22">
                  <c:v>1.6088347630378082E-2</c:v>
                </c:pt>
                <c:pt idx="23">
                  <c:v>3.2477100092028782E-2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DE-4424-8269-D354A2040E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8"/>
        <c:axId val="2047918512"/>
        <c:axId val="2047921776"/>
      </c:barChart>
      <c:catAx>
        <c:axId val="20479185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47921776"/>
        <c:crosses val="autoZero"/>
        <c:auto val="1"/>
        <c:lblAlgn val="ctr"/>
        <c:lblOffset val="100"/>
        <c:noMultiLvlLbl val="0"/>
      </c:catAx>
      <c:valAx>
        <c:axId val="2047921776"/>
        <c:scaling>
          <c:orientation val="minMax"/>
          <c:max val="0.26"/>
        </c:scaling>
        <c:delete val="1"/>
        <c:axPos val="t"/>
        <c:numFmt formatCode="0.0%" sourceLinked="1"/>
        <c:majorTickMark val="out"/>
        <c:minorTickMark val="none"/>
        <c:tickLblPos val="nextTo"/>
        <c:crossAx val="20479185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ysClr val="windowText" lastClr="000000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E3-4EA0-BF42-93621E7A68B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FE3-4EA0-BF42-93621E7A68B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7923952"/>
        <c:axId val="2047920688"/>
      </c:barChart>
      <c:catAx>
        <c:axId val="204792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0688"/>
        <c:crosses val="autoZero"/>
        <c:auto val="1"/>
        <c:lblAlgn val="ctr"/>
        <c:lblOffset val="100"/>
        <c:noMultiLvlLbl val="0"/>
      </c:catAx>
      <c:valAx>
        <c:axId val="2047920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792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4742900062420235E-2"/>
          <c:y val="0"/>
          <c:w val="0.98495726333748046"/>
          <c:h val="0.85983297542352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'1.1_Total_Alumnos'!$B$19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Pt>
            <c:idx val="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D09B-4FD5-ABCC-148C725D5A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'1.1_Total_Alumnos'!$C$8:$R$8</c:f>
              <c:strCache>
                <c:ptCount val="16"/>
                <c:pt idx="0">
                  <c:v>2007*</c:v>
                </c:pt>
                <c:pt idx="1">
                  <c:v>2008*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'1.1_Total_Alumnos'!$C$19:$R$19</c:f>
              <c:numCache>
                <c:formatCode>0.0%</c:formatCode>
                <c:ptCount val="16"/>
                <c:pt idx="0">
                  <c:v>0.7379170750263977</c:v>
                </c:pt>
                <c:pt idx="1">
                  <c:v>0.74259903310519804</c:v>
                </c:pt>
                <c:pt idx="2">
                  <c:v>0.74392912225584329</c:v>
                </c:pt>
                <c:pt idx="3">
                  <c:v>0.74601909383113751</c:v>
                </c:pt>
                <c:pt idx="4">
                  <c:v>0.74963817613187922</c:v>
                </c:pt>
                <c:pt idx="5">
                  <c:v>0.75357990926324048</c:v>
                </c:pt>
                <c:pt idx="6">
                  <c:v>0.76347668400841007</c:v>
                </c:pt>
                <c:pt idx="7">
                  <c:v>0.76996931108848687</c:v>
                </c:pt>
                <c:pt idx="8">
                  <c:v>0.78128337861395936</c:v>
                </c:pt>
                <c:pt idx="9">
                  <c:v>0.78081059480910664</c:v>
                </c:pt>
                <c:pt idx="10">
                  <c:v>0.77669405200871156</c:v>
                </c:pt>
                <c:pt idx="11">
                  <c:v>0.77289161794117134</c:v>
                </c:pt>
                <c:pt idx="12">
                  <c:v>0.76707039488953643</c:v>
                </c:pt>
                <c:pt idx="13">
                  <c:v>0.80094701603594631</c:v>
                </c:pt>
                <c:pt idx="14">
                  <c:v>0.80502551555812563</c:v>
                </c:pt>
                <c:pt idx="15">
                  <c:v>0.78635585778360373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0F-4E20-A265-0333577D5F47}"/>
            </c:ext>
          </c:extLst>
        </c:ser>
        <c:ser>
          <c:idx val="1"/>
          <c:order val="1"/>
          <c:tx>
            <c:strRef>
              <c:f>'1.1_Total_Alumnos'!$B$20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'1.1_Total_Alumnos'!$C$8:$R$8</c:f>
              <c:strCache>
                <c:ptCount val="16"/>
                <c:pt idx="0">
                  <c:v>2007*</c:v>
                </c:pt>
                <c:pt idx="1">
                  <c:v>2008*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'1.1_Total_Alumnos'!$C$20:$R$20</c:f>
              <c:numCache>
                <c:formatCode>0.0%</c:formatCode>
                <c:ptCount val="16"/>
                <c:pt idx="0">
                  <c:v>0.2620829249736023</c:v>
                </c:pt>
                <c:pt idx="1">
                  <c:v>0.25740096689480196</c:v>
                </c:pt>
                <c:pt idx="2">
                  <c:v>0.25607087774415671</c:v>
                </c:pt>
                <c:pt idx="3">
                  <c:v>0.25398090616886249</c:v>
                </c:pt>
                <c:pt idx="4">
                  <c:v>0.25036182386812078</c:v>
                </c:pt>
                <c:pt idx="5">
                  <c:v>0.24642009073675955</c:v>
                </c:pt>
                <c:pt idx="6">
                  <c:v>0.23652331599158999</c:v>
                </c:pt>
                <c:pt idx="7">
                  <c:v>0.23003068891151313</c:v>
                </c:pt>
                <c:pt idx="8">
                  <c:v>0.21871662138604062</c:v>
                </c:pt>
                <c:pt idx="9">
                  <c:v>0.21918940519089336</c:v>
                </c:pt>
                <c:pt idx="10">
                  <c:v>0.22330594799128844</c:v>
                </c:pt>
                <c:pt idx="11">
                  <c:v>0.22710838205882872</c:v>
                </c:pt>
                <c:pt idx="12">
                  <c:v>0.23292960511046351</c:v>
                </c:pt>
                <c:pt idx="13">
                  <c:v>0.19905298396405369</c:v>
                </c:pt>
                <c:pt idx="14">
                  <c:v>0.1949744844418744</c:v>
                </c:pt>
                <c:pt idx="15">
                  <c:v>0.2136441422163963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0F-4E20-A265-0333577D5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3041296"/>
        <c:axId val="2043036944"/>
      </c:barChart>
      <c:catAx>
        <c:axId val="2043041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43036944"/>
        <c:crosses val="autoZero"/>
        <c:auto val="1"/>
        <c:lblAlgn val="ctr"/>
        <c:lblOffset val="100"/>
        <c:noMultiLvlLbl val="0"/>
      </c:catAx>
      <c:valAx>
        <c:axId val="204303694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2043041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282581779415339"/>
          <c:y val="0.94195034909173903"/>
          <c:w val="0.69624688125385747"/>
          <c:h val="5.804955850167291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9F-4EBE-9C13-5FACD51DFA04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A3-4EA3-8F13-75989C84F2F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A3-4EA3-8F13-75989C84F2F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7932112"/>
        <c:axId val="2047925584"/>
      </c:barChart>
      <c:catAx>
        <c:axId val="204793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5584"/>
        <c:crosses val="autoZero"/>
        <c:auto val="1"/>
        <c:lblAlgn val="ctr"/>
        <c:lblOffset val="100"/>
        <c:noMultiLvlLbl val="0"/>
      </c:catAx>
      <c:valAx>
        <c:axId val="2047925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7932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70-432D-8349-9BC7B2552893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4A-4C7F-A416-E7E47915835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4A-4C7F-A416-E7E47915835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7919056"/>
        <c:axId val="2047929936"/>
      </c:barChart>
      <c:catAx>
        <c:axId val="204791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9936"/>
        <c:crosses val="autoZero"/>
        <c:auto val="1"/>
        <c:lblAlgn val="ctr"/>
        <c:lblOffset val="100"/>
        <c:noMultiLvlLbl val="0"/>
      </c:catAx>
      <c:valAx>
        <c:axId val="2047929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7919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95-4D8F-98F7-C7A3596AB960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7B-4B9C-81DF-6B25D1E7B02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C7B-4B9C-81DF-6B25D1E7B02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7926672"/>
        <c:axId val="2047922320"/>
      </c:barChart>
      <c:catAx>
        <c:axId val="204792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2320"/>
        <c:crosses val="autoZero"/>
        <c:auto val="1"/>
        <c:lblAlgn val="ctr"/>
        <c:lblOffset val="100"/>
        <c:noMultiLvlLbl val="0"/>
      </c:catAx>
      <c:valAx>
        <c:axId val="2047922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7926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8D-4928-89F5-56015444A025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31192327375E-2"/>
          <c:y val="2.390230797140586E-2"/>
          <c:w val="0.97900477209356984"/>
          <c:h val="0.73884474818006241"/>
        </c:manualLayout>
      </c:layout>
      <c:lineChart>
        <c:grouping val="standard"/>
        <c:varyColors val="0"/>
        <c:ser>
          <c:idx val="1"/>
          <c:order val="0"/>
          <c:tx>
            <c:strRef>
              <c:f>'1.7_Tasas_promoc'!$B$9</c:f>
              <c:strCache>
                <c:ptCount val="1"/>
                <c:pt idx="0">
                  <c:v>Tasa de promoción</c:v>
                </c:pt>
              </c:strCache>
            </c:strRef>
          </c:tx>
          <c:spPr>
            <a:ln w="15875">
              <a:solidFill>
                <a:srgbClr val="EBA3BE"/>
              </a:solidFill>
            </a:ln>
          </c:spPr>
          <c:marker>
            <c:symbol val="diamond"/>
            <c:size val="7"/>
            <c:spPr>
              <a:solidFill>
                <a:srgbClr val="FFC1CD"/>
              </a:solidFill>
              <a:ln>
                <a:solidFill>
                  <a:srgbClr val="D84C6D"/>
                </a:solidFill>
              </a:ln>
            </c:spPr>
          </c:marker>
          <c:dLbls>
            <c:dLbl>
              <c:idx val="5"/>
              <c:layout>
                <c:manualLayout>
                  <c:x val="-3.892604325462496E-2"/>
                  <c:y val="-4.8927788135066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01F-4A1E-B8F8-07A8A110F99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'1.7_Tasas_promoc'!$C$8:$P$8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'1.7_Tasas_promoc'!$C$9:$P$9</c:f>
              <c:numCache>
                <c:formatCode>0.0%</c:formatCode>
                <c:ptCount val="14"/>
                <c:pt idx="0">
                  <c:v>0.91710000000000003</c:v>
                </c:pt>
                <c:pt idx="1">
                  <c:v>0.92779999999999996</c:v>
                </c:pt>
                <c:pt idx="2">
                  <c:v>0.92589999999999995</c:v>
                </c:pt>
                <c:pt idx="3">
                  <c:v>0.93459999999999999</c:v>
                </c:pt>
                <c:pt idx="4">
                  <c:v>0.94750000000000001</c:v>
                </c:pt>
                <c:pt idx="5">
                  <c:v>0.95499999999999996</c:v>
                </c:pt>
                <c:pt idx="6">
                  <c:v>0.95730000000000004</c:v>
                </c:pt>
                <c:pt idx="7">
                  <c:v>0.95540000000000003</c:v>
                </c:pt>
                <c:pt idx="8">
                  <c:v>0.96030000000000004</c:v>
                </c:pt>
                <c:pt idx="9">
                  <c:v>0.96030000000000004</c:v>
                </c:pt>
                <c:pt idx="10">
                  <c:v>0.97909999999999997</c:v>
                </c:pt>
                <c:pt idx="11">
                  <c:v>0.97519999999999996</c:v>
                </c:pt>
                <c:pt idx="12">
                  <c:v>0.96630000000000005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1F-4A1E-B8F8-07A8A110F99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47922864"/>
        <c:axId val="2047931568"/>
      </c:lineChart>
      <c:catAx>
        <c:axId val="204792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2047931568"/>
        <c:crosses val="autoZero"/>
        <c:auto val="1"/>
        <c:lblAlgn val="ctr"/>
        <c:lblOffset val="100"/>
        <c:noMultiLvlLbl val="0"/>
      </c:catAx>
      <c:valAx>
        <c:axId val="2047931568"/>
        <c:scaling>
          <c:orientation val="minMax"/>
          <c:max val="1"/>
        </c:scaling>
        <c:delete val="0"/>
        <c:axPos val="l"/>
        <c:numFmt formatCode="0.0%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C"/>
          </a:p>
        </c:txPr>
        <c:crossAx val="204792286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984237607467102"/>
          <c:y val="0.91033041152874761"/>
          <c:w val="0.73350465702545808"/>
          <c:h val="6.7028009558506685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31192327375E-2"/>
          <c:y val="2.390230797140586E-2"/>
          <c:w val="0.97900477209356984"/>
          <c:h val="0.79544861474965056"/>
        </c:manualLayout>
      </c:layout>
      <c:lineChart>
        <c:grouping val="standard"/>
        <c:varyColors val="0"/>
        <c:ser>
          <c:idx val="1"/>
          <c:order val="0"/>
          <c:tx>
            <c:strRef>
              <c:f>'1.7_Tasas_promoc'!$B$11</c:f>
              <c:strCache>
                <c:ptCount val="1"/>
                <c:pt idx="0">
                  <c:v>Tasa de abandono</c:v>
                </c:pt>
              </c:strCache>
            </c:strRef>
          </c:tx>
          <c:spPr>
            <a:ln w="15875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rgbClr val="EFB3C1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5"/>
              <c:layout>
                <c:manualLayout>
                  <c:x val="-3.892604325462496E-2"/>
                  <c:y val="-4.8927788135066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AC7-47AC-B73F-8C495B9B1EAD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'1.7_Tasas_promoc'!$C$8:$P$8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'1.7_Tasas_promoc'!$C$11:$P$11</c:f>
              <c:numCache>
                <c:formatCode>0.0%</c:formatCode>
                <c:ptCount val="14"/>
                <c:pt idx="0">
                  <c:v>4.3400000000000001E-2</c:v>
                </c:pt>
                <c:pt idx="1">
                  <c:v>4.7100000000000003E-2</c:v>
                </c:pt>
                <c:pt idx="2">
                  <c:v>5.6099999999999997E-2</c:v>
                </c:pt>
                <c:pt idx="3">
                  <c:v>5.2200000000000003E-2</c:v>
                </c:pt>
                <c:pt idx="4">
                  <c:v>3.8899999999999997E-2</c:v>
                </c:pt>
                <c:pt idx="5">
                  <c:v>3.0300000000000001E-2</c:v>
                </c:pt>
                <c:pt idx="6">
                  <c:v>2.7699999999999999E-2</c:v>
                </c:pt>
                <c:pt idx="7">
                  <c:v>2.81E-2</c:v>
                </c:pt>
                <c:pt idx="8">
                  <c:v>2.3E-2</c:v>
                </c:pt>
                <c:pt idx="9">
                  <c:v>2.07E-2</c:v>
                </c:pt>
                <c:pt idx="10">
                  <c:v>1.7299999999999999E-2</c:v>
                </c:pt>
                <c:pt idx="11">
                  <c:v>1.77E-2</c:v>
                </c:pt>
                <c:pt idx="12">
                  <c:v>2.1100000000000001E-2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C7-47AC-B73F-8C495B9B1E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47926128"/>
        <c:axId val="2047923408"/>
      </c:lineChart>
      <c:catAx>
        <c:axId val="204792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2047923408"/>
        <c:crosses val="autoZero"/>
        <c:auto val="1"/>
        <c:lblAlgn val="ctr"/>
        <c:lblOffset val="100"/>
        <c:noMultiLvlLbl val="0"/>
      </c:catAx>
      <c:valAx>
        <c:axId val="2047923408"/>
        <c:scaling>
          <c:orientation val="minMax"/>
          <c:max val="0.1"/>
          <c:min val="0"/>
        </c:scaling>
        <c:delete val="0"/>
        <c:axPos val="l"/>
        <c:numFmt formatCode="0.0%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C"/>
          </a:p>
        </c:txPr>
        <c:crossAx val="2047926128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430635657198883"/>
          <c:y val="0.93297189142254977"/>
          <c:w val="0.11168948708997582"/>
          <c:h val="6.7028009558506685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6713867850988E-2"/>
          <c:y val="2.3902221177576684E-2"/>
          <c:w val="0.97900477209356984"/>
          <c:h val="0.79544861474965056"/>
        </c:manualLayout>
      </c:layout>
      <c:lineChart>
        <c:grouping val="standard"/>
        <c:varyColors val="0"/>
        <c:ser>
          <c:idx val="1"/>
          <c:order val="0"/>
          <c:tx>
            <c:strRef>
              <c:f>'1.7_Tasas_promoc'!$B$10</c:f>
              <c:strCache>
                <c:ptCount val="1"/>
                <c:pt idx="0">
                  <c:v>Tasa de no promoción</c:v>
                </c:pt>
              </c:strCache>
            </c:strRef>
          </c:tx>
          <c:spPr>
            <a:ln w="15875">
              <a:solidFill>
                <a:srgbClr val="6E6E7C"/>
              </a:solidFill>
            </a:ln>
          </c:spPr>
          <c:marker>
            <c:symbol val="diamond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rgbClr val="6E6E7C"/>
                </a:solidFill>
              </a:ln>
            </c:spPr>
          </c:marker>
          <c:dLbls>
            <c:dLbl>
              <c:idx val="5"/>
              <c:layout>
                <c:manualLayout>
                  <c:x val="-3.892604325462496E-2"/>
                  <c:y val="-4.8927788135066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610-49F5-92C5-D48D95BAA169}"/>
                </c:ex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'1.7_Tasas_promoc'!$C$8:$P$8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'1.7_Tasas_promoc'!$C$10:$P$10</c:f>
              <c:numCache>
                <c:formatCode>0.0%</c:formatCode>
                <c:ptCount val="14"/>
                <c:pt idx="0">
                  <c:v>3.95E-2</c:v>
                </c:pt>
                <c:pt idx="1">
                  <c:v>2.5100000000000001E-2</c:v>
                </c:pt>
                <c:pt idx="2">
                  <c:v>1.8100000000000002E-2</c:v>
                </c:pt>
                <c:pt idx="3">
                  <c:v>1.3299999999999999E-2</c:v>
                </c:pt>
                <c:pt idx="4">
                  <c:v>1.3599999999999999E-2</c:v>
                </c:pt>
                <c:pt idx="5">
                  <c:v>1.47E-2</c:v>
                </c:pt>
                <c:pt idx="6">
                  <c:v>1.4999999999999999E-2</c:v>
                </c:pt>
                <c:pt idx="7">
                  <c:v>1.6500000000000001E-2</c:v>
                </c:pt>
                <c:pt idx="8">
                  <c:v>1.6799999999999999E-2</c:v>
                </c:pt>
                <c:pt idx="9">
                  <c:v>1.9E-2</c:v>
                </c:pt>
                <c:pt idx="10">
                  <c:v>3.5999999999999999E-3</c:v>
                </c:pt>
                <c:pt idx="11">
                  <c:v>7.0000000000000001E-3</c:v>
                </c:pt>
                <c:pt idx="12">
                  <c:v>1.26E-2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610-49F5-92C5-D48D95BAA16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47927760"/>
        <c:axId val="2047924496"/>
      </c:lineChart>
      <c:catAx>
        <c:axId val="204792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2047924496"/>
        <c:crosses val="autoZero"/>
        <c:auto val="1"/>
        <c:lblAlgn val="ctr"/>
        <c:lblOffset val="100"/>
        <c:noMultiLvlLbl val="0"/>
      </c:catAx>
      <c:valAx>
        <c:axId val="2047924496"/>
        <c:scaling>
          <c:orientation val="minMax"/>
          <c:max val="4.5000000000000012E-2"/>
          <c:min val="0"/>
        </c:scaling>
        <c:delete val="0"/>
        <c:axPos val="l"/>
        <c:numFmt formatCode="0.0%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C"/>
          </a:p>
        </c:txPr>
        <c:crossAx val="2047927760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430635657198883"/>
          <c:y val="0.93297189142254977"/>
          <c:w val="0.20205710885030315"/>
          <c:h val="6.7028009558506685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942151113924944E-2"/>
          <c:y val="0.22183611314926488"/>
          <c:w val="0.94019172953431274"/>
          <c:h val="0.587964199030312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'1.2_Alumnos_público'!$B$25</c:f>
              <c:strCache>
                <c:ptCount val="1"/>
                <c:pt idx="0">
                  <c:v>Primera infancia*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es-EC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'1.2_Alumnos_público'!$C$24:$R$24</c:f>
              <c:strCach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'1.2_Alumnos_público'!$C$25:$R$25</c:f>
              <c:numCache>
                <c:formatCode>0.0%</c:formatCode>
                <c:ptCount val="16"/>
                <c:pt idx="0">
                  <c:v>0.10696781641167395</c:v>
                </c:pt>
                <c:pt idx="1">
                  <c:v>0.11241623802613027</c:v>
                </c:pt>
                <c:pt idx="2">
                  <c:v>0.10901913962624249</c:v>
                </c:pt>
                <c:pt idx="3">
                  <c:v>0.11162865069494746</c:v>
                </c:pt>
                <c:pt idx="4">
                  <c:v>0.11819095229096861</c:v>
                </c:pt>
                <c:pt idx="5">
                  <c:v>0.12362323256086007</c:v>
                </c:pt>
                <c:pt idx="6">
                  <c:v>0.13374854277693185</c:v>
                </c:pt>
                <c:pt idx="7">
                  <c:v>0.14695276529278029</c:v>
                </c:pt>
                <c:pt idx="8">
                  <c:v>0.1505133665288482</c:v>
                </c:pt>
                <c:pt idx="9">
                  <c:v>0.14995818238489902</c:v>
                </c:pt>
                <c:pt idx="10">
                  <c:v>0.14623624711567848</c:v>
                </c:pt>
                <c:pt idx="11">
                  <c:v>0.13824944426821398</c:v>
                </c:pt>
                <c:pt idx="12">
                  <c:v>0.13379502410660407</c:v>
                </c:pt>
                <c:pt idx="13">
                  <c:v>0.13226499095073144</c:v>
                </c:pt>
                <c:pt idx="14">
                  <c:v>0.13589638656802536</c:v>
                </c:pt>
                <c:pt idx="15">
                  <c:v>0.13669535406681513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8F-40B8-BA52-9E4E54F50FCA}"/>
            </c:ext>
          </c:extLst>
        </c:ser>
        <c:ser>
          <c:idx val="1"/>
          <c:order val="1"/>
          <c:tx>
            <c:strRef>
              <c:f>'1.2_Alumnos_público'!$B$26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/>
                    </a:solidFill>
                  </a:defRPr>
                </a:pPr>
                <a:endParaRPr lang="es-EC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'1.2_Alumnos_público'!$C$24:$R$24</c:f>
              <c:strCach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'1.2_Alumnos_público'!$C$26:$R$26</c:f>
              <c:numCache>
                <c:formatCode>0.0%</c:formatCode>
                <c:ptCount val="16"/>
                <c:pt idx="0">
                  <c:v>0.51529908070291974</c:v>
                </c:pt>
                <c:pt idx="1">
                  <c:v>0.5030868685428348</c:v>
                </c:pt>
                <c:pt idx="2">
                  <c:v>0.46164926260566586</c:v>
                </c:pt>
                <c:pt idx="3">
                  <c:v>0.45299613234751474</c:v>
                </c:pt>
                <c:pt idx="4">
                  <c:v>0.44221335592163724</c:v>
                </c:pt>
                <c:pt idx="5">
                  <c:v>0.42581878437981668</c:v>
                </c:pt>
                <c:pt idx="6">
                  <c:v>0.41017905008882122</c:v>
                </c:pt>
                <c:pt idx="7">
                  <c:v>0.40131688407057781</c:v>
                </c:pt>
                <c:pt idx="8">
                  <c:v>0.39079320760920988</c:v>
                </c:pt>
                <c:pt idx="9">
                  <c:v>0.38346908060151547</c:v>
                </c:pt>
                <c:pt idx="10">
                  <c:v>0.38147713956422424</c:v>
                </c:pt>
                <c:pt idx="11">
                  <c:v>0.38082864074293699</c:v>
                </c:pt>
                <c:pt idx="12">
                  <c:v>0.37724757334044734</c:v>
                </c:pt>
                <c:pt idx="13">
                  <c:v>0.37349999448945786</c:v>
                </c:pt>
                <c:pt idx="14">
                  <c:v>0.36183560299297746</c:v>
                </c:pt>
                <c:pt idx="15">
                  <c:v>0.3598927995893394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98-48F3-9CC2-D4EDE949CD36}"/>
            </c:ext>
          </c:extLst>
        </c:ser>
        <c:ser>
          <c:idx val="2"/>
          <c:order val="2"/>
          <c:tx>
            <c:strRef>
              <c:f>'1.2_Alumnos_público'!$B$27</c:f>
              <c:strCache>
                <c:ptCount val="1"/>
                <c:pt idx="0">
                  <c:v>Secundaria </c:v>
                </c:pt>
              </c:strCache>
            </c:strRef>
          </c:tx>
          <c:spPr>
            <a:solidFill>
              <a:srgbClr val="CBCBCB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es-EC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'1.2_Alumnos_público'!$C$24:$R$24</c:f>
              <c:strCach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'1.2_Alumnos_público'!$C$27:$R$27</c:f>
              <c:numCache>
                <c:formatCode>0.0%</c:formatCode>
                <c:ptCount val="16"/>
                <c:pt idx="0">
                  <c:v>0.27764981658062343</c:v>
                </c:pt>
                <c:pt idx="1">
                  <c:v>0.2854800695831422</c:v>
                </c:pt>
                <c:pt idx="2">
                  <c:v>0.33853927708030251</c:v>
                </c:pt>
                <c:pt idx="3">
                  <c:v>0.34583291194598953</c:v>
                </c:pt>
                <c:pt idx="4">
                  <c:v>0.35192943660561499</c:v>
                </c:pt>
                <c:pt idx="5">
                  <c:v>0.36316296242018481</c:v>
                </c:pt>
                <c:pt idx="6">
                  <c:v>0.37014828979507675</c:v>
                </c:pt>
                <c:pt idx="7">
                  <c:v>0.36771217856685967</c:v>
                </c:pt>
                <c:pt idx="8">
                  <c:v>0.37297669672962031</c:v>
                </c:pt>
                <c:pt idx="9">
                  <c:v>0.37840756327671721</c:v>
                </c:pt>
                <c:pt idx="10">
                  <c:v>0.37818108252044436</c:v>
                </c:pt>
                <c:pt idx="11">
                  <c:v>0.37783218438881377</c:v>
                </c:pt>
                <c:pt idx="12">
                  <c:v>0.37877932287696253</c:v>
                </c:pt>
                <c:pt idx="13">
                  <c:v>0.37840701247634662</c:v>
                </c:pt>
                <c:pt idx="14">
                  <c:v>0.37520570888843813</c:v>
                </c:pt>
                <c:pt idx="15">
                  <c:v>0.37204445984900186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98-48F3-9CC2-D4EDE949CD36}"/>
            </c:ext>
          </c:extLst>
        </c:ser>
        <c:ser>
          <c:idx val="3"/>
          <c:order val="3"/>
          <c:tx>
            <c:strRef>
              <c:f>'1.2_Alumnos_público'!$B$28</c:f>
              <c:strCache>
                <c:ptCount val="1"/>
                <c:pt idx="0">
                  <c:v>Superior**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rgbClr val="376092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es-EC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'1.2_Alumnos_público'!$C$24:$R$24</c:f>
              <c:strCach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strCache>
            </c:strRef>
          </c:cat>
          <c:val>
            <c:numRef>
              <c:f>'1.2_Alumnos_público'!$C$28:$R$28</c:f>
              <c:numCache>
                <c:formatCode>0.0%</c:formatCode>
                <c:ptCount val="16"/>
                <c:pt idx="0">
                  <c:v>0.10008328630478291</c:v>
                </c:pt>
                <c:pt idx="1">
                  <c:v>9.9016823847892732E-2</c:v>
                </c:pt>
                <c:pt idx="2">
                  <c:v>9.0792320687789169E-2</c:v>
                </c:pt>
                <c:pt idx="3">
                  <c:v>8.9542305011548293E-2</c:v>
                </c:pt>
                <c:pt idx="4">
                  <c:v>8.766625518177916E-2</c:v>
                </c:pt>
                <c:pt idx="5">
                  <c:v>8.7395020639138385E-2</c:v>
                </c:pt>
                <c:pt idx="6">
                  <c:v>8.5924117339170158E-2</c:v>
                </c:pt>
                <c:pt idx="7">
                  <c:v>8.4018172069782224E-2</c:v>
                </c:pt>
                <c:pt idx="8">
                  <c:v>8.5716729132321617E-2</c:v>
                </c:pt>
                <c:pt idx="9">
                  <c:v>8.8165173736868357E-2</c:v>
                </c:pt>
                <c:pt idx="10">
                  <c:v>9.4105530799652934E-2</c:v>
                </c:pt>
                <c:pt idx="11">
                  <c:v>0.10308973060003523</c:v>
                </c:pt>
                <c:pt idx="12">
                  <c:v>0.11017807967598606</c:v>
                </c:pt>
                <c:pt idx="13">
                  <c:v>0.11582800208346411</c:v>
                </c:pt>
                <c:pt idx="14">
                  <c:v>0.12706230155055909</c:v>
                </c:pt>
                <c:pt idx="15">
                  <c:v>0.13136738649484367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098-48F3-9CC2-D4EDE949C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043038032"/>
        <c:axId val="2043047280"/>
      </c:barChart>
      <c:catAx>
        <c:axId val="2043038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43047280"/>
        <c:crosses val="autoZero"/>
        <c:auto val="1"/>
        <c:lblAlgn val="ctr"/>
        <c:lblOffset val="100"/>
        <c:noMultiLvlLbl val="0"/>
      </c:catAx>
      <c:valAx>
        <c:axId val="2043047280"/>
        <c:scaling>
          <c:orientation val="minMax"/>
          <c:max val="1.0900000000000001"/>
          <c:min val="0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300">
                <a:solidFill>
                  <a:schemeClr val="bg1"/>
                </a:solidFill>
              </a:defRPr>
            </a:pPr>
            <a:endParaRPr lang="es-EC"/>
          </a:p>
        </c:txPr>
        <c:crossAx val="2043038032"/>
        <c:crosses val="autoZero"/>
        <c:crossBetween val="between"/>
        <c:majorUnit val="1"/>
        <c:minorUnit val="0.60000000000000009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90361009331150832"/>
          <c:y val="1.1122325843394999E-2"/>
          <c:w val="8.9053662348808696E-2"/>
          <c:h val="0.1690597368046721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31192327375E-2"/>
          <c:y val="2.390230797140586E-2"/>
          <c:w val="0.97900477209356984"/>
          <c:h val="0.76581889763779531"/>
        </c:manualLayout>
      </c:layout>
      <c:lineChart>
        <c:grouping val="standard"/>
        <c:varyColors val="0"/>
        <c:ser>
          <c:idx val="1"/>
          <c:order val="0"/>
          <c:tx>
            <c:strRef>
              <c:f>'1.8_Años_promed_escol'!$B$9</c:f>
              <c:strCache>
                <c:ptCount val="1"/>
                <c:pt idx="0">
                  <c:v>Nacional </c:v>
                </c:pt>
              </c:strCache>
            </c:strRef>
          </c:tx>
          <c:spPr>
            <a:ln w="15875">
              <a:solidFill>
                <a:srgbClr val="9D9D9D"/>
              </a:solidFill>
            </a:ln>
          </c:spPr>
          <c:marker>
            <c:symbol val="diamond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'1.8_Años_promed_escol'!$C$8:$R$8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'1.8_Años_promed_escol'!$C$9:$R$9</c:f>
              <c:numCache>
                <c:formatCode>#,##0.00</c:formatCode>
                <c:ptCount val="16"/>
                <c:pt idx="0">
                  <c:v>9.1270448550999994</c:v>
                </c:pt>
                <c:pt idx="1">
                  <c:v>9.1390492745999996</c:v>
                </c:pt>
                <c:pt idx="2">
                  <c:v>9.1674526884999992</c:v>
                </c:pt>
                <c:pt idx="3">
                  <c:v>9.2942756893999992</c:v>
                </c:pt>
                <c:pt idx="4">
                  <c:v>9.3535409131999998</c:v>
                </c:pt>
                <c:pt idx="5">
                  <c:v>9.5240498765999995</c:v>
                </c:pt>
                <c:pt idx="6">
                  <c:v>9.7341021334000004</c:v>
                </c:pt>
                <c:pt idx="7">
                  <c:v>9.8043728024999997</c:v>
                </c:pt>
                <c:pt idx="8">
                  <c:v>10.1452049648</c:v>
                </c:pt>
                <c:pt idx="9">
                  <c:v>10.1260643301</c:v>
                </c:pt>
                <c:pt idx="10">
                  <c:v>10.1737035014</c:v>
                </c:pt>
                <c:pt idx="11">
                  <c:v>10.1499913162</c:v>
                </c:pt>
                <c:pt idx="12">
                  <c:v>10.2688823927</c:v>
                </c:pt>
                <c:pt idx="13">
                  <c:v>10.526361400700001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FB9-4ED2-8C97-A651C9049BBD}"/>
            </c:ext>
          </c:extLst>
        </c:ser>
        <c:ser>
          <c:idx val="0"/>
          <c:order val="1"/>
          <c:tx>
            <c:strRef>
              <c:f>'1.8_Años_promed_escol'!$B$10</c:f>
              <c:strCache>
                <c:ptCount val="1"/>
                <c:pt idx="0">
                  <c:v>Urbana </c:v>
                </c:pt>
              </c:strCache>
            </c:strRef>
          </c:tx>
          <c:spPr>
            <a:ln w="15875">
              <a:solidFill>
                <a:srgbClr val="E997AB"/>
              </a:solidFill>
            </a:ln>
          </c:spPr>
          <c:marker>
            <c:symbol val="diamond"/>
            <c:size val="7"/>
            <c:spPr>
              <a:solidFill>
                <a:srgbClr val="FFC1CD"/>
              </a:solidFill>
              <a:ln>
                <a:solidFill>
                  <a:srgbClr val="C00000"/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'1.8_Años_promed_escol'!$C$8:$R$8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'1.8_Años_promed_escol'!$C$10:$R$10</c:f>
              <c:numCache>
                <c:formatCode>#,##0.00</c:formatCode>
                <c:ptCount val="16"/>
                <c:pt idx="0">
                  <c:v>10.611396854100001</c:v>
                </c:pt>
                <c:pt idx="1">
                  <c:v>10.5774859747</c:v>
                </c:pt>
                <c:pt idx="2">
                  <c:v>10.6520330473</c:v>
                </c:pt>
                <c:pt idx="3">
                  <c:v>10.7865553624</c:v>
                </c:pt>
                <c:pt idx="4">
                  <c:v>10.9221752438</c:v>
                </c:pt>
                <c:pt idx="5">
                  <c:v>11.095796869699999</c:v>
                </c:pt>
                <c:pt idx="6">
                  <c:v>11.012066627399999</c:v>
                </c:pt>
                <c:pt idx="7">
                  <c:v>10.861076991199999</c:v>
                </c:pt>
                <c:pt idx="8">
                  <c:v>11.2614805918</c:v>
                </c:pt>
                <c:pt idx="9">
                  <c:v>11.1666784602</c:v>
                </c:pt>
                <c:pt idx="10">
                  <c:v>11.3118213154</c:v>
                </c:pt>
                <c:pt idx="11">
                  <c:v>11.401853170100001</c:v>
                </c:pt>
                <c:pt idx="12">
                  <c:v>11.4791402714</c:v>
                </c:pt>
                <c:pt idx="13">
                  <c:v>11.756143271999999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FB9-4ED2-8C97-A651C9049BBD}"/>
            </c:ext>
          </c:extLst>
        </c:ser>
        <c:ser>
          <c:idx val="2"/>
          <c:order val="2"/>
          <c:tx>
            <c:strRef>
              <c:f>'1.8_Años_promed_escol'!$B$11</c:f>
              <c:strCache>
                <c:ptCount val="1"/>
                <c:pt idx="0">
                  <c:v>Rural </c:v>
                </c:pt>
              </c:strCache>
            </c:strRef>
          </c:tx>
          <c:spPr>
            <a:ln w="15875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'1.8_Años_promed_escol'!$C$8:$R$8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'1.8_Años_promed_escol'!$C$11:$R$11</c:f>
              <c:numCache>
                <c:formatCode>#,##0.00</c:formatCode>
                <c:ptCount val="16"/>
                <c:pt idx="0">
                  <c:v>5.9150727026999999</c:v>
                </c:pt>
                <c:pt idx="1">
                  <c:v>6.0249953948000003</c:v>
                </c:pt>
                <c:pt idx="2">
                  <c:v>6.0035623793999999</c:v>
                </c:pt>
                <c:pt idx="3">
                  <c:v>6.0672186581999998</c:v>
                </c:pt>
                <c:pt idx="4">
                  <c:v>6.1223440397999997</c:v>
                </c:pt>
                <c:pt idx="5">
                  <c:v>6.2326388022000003</c:v>
                </c:pt>
                <c:pt idx="6">
                  <c:v>6.8536361531000001</c:v>
                </c:pt>
                <c:pt idx="7">
                  <c:v>7.3769438881999996</c:v>
                </c:pt>
                <c:pt idx="8">
                  <c:v>7.5408537000999996</c:v>
                </c:pt>
                <c:pt idx="9">
                  <c:v>7.7187432548999997</c:v>
                </c:pt>
                <c:pt idx="10">
                  <c:v>7.4980185630999996</c:v>
                </c:pt>
                <c:pt idx="11">
                  <c:v>7.2334663560000001</c:v>
                </c:pt>
                <c:pt idx="12">
                  <c:v>7.4202209113000004</c:v>
                </c:pt>
                <c:pt idx="13">
                  <c:v>7.6420266095000002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FB9-4ED2-8C97-A651C9049B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47927216"/>
        <c:axId val="2047928304"/>
      </c:lineChart>
      <c:catAx>
        <c:axId val="20479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2047928304"/>
        <c:crosses val="autoZero"/>
        <c:auto val="1"/>
        <c:lblAlgn val="ctr"/>
        <c:lblOffset val="100"/>
        <c:noMultiLvlLbl val="0"/>
      </c:catAx>
      <c:valAx>
        <c:axId val="2047928304"/>
        <c:scaling>
          <c:orientation val="minMax"/>
          <c:max val="12"/>
          <c:min val="3"/>
        </c:scaling>
        <c:delete val="0"/>
        <c:axPos val="l"/>
        <c:numFmt formatCode="#,##0.00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C"/>
          </a:p>
        </c:txPr>
        <c:crossAx val="204792721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681754175346917"/>
          <c:y val="0.91519412073490825"/>
          <c:w val="0.64598673775643511"/>
          <c:h val="6.7027996500437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422203813049416E-2"/>
          <c:y val="8.337776675553351E-3"/>
          <c:w val="0.97557779618695062"/>
          <c:h val="0.915622515689475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'1.9_Tasa_matricul'!$C$39</c:f>
              <c:strCache>
                <c:ptCount val="1"/>
                <c:pt idx="0">
                  <c:v>Nacional 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 w="3175">
                <a:noFill/>
                <a:prstDash val="dashDot"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'1.9_Tasa_matricul'!$D$38:$P$38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'1.9_Tasa_matricul'!$D$39:$P$39</c:f>
              <c:numCache>
                <c:formatCode>0.0%</c:formatCode>
                <c:ptCount val="13"/>
                <c:pt idx="0">
                  <c:v>0.86771889089169352</c:v>
                </c:pt>
                <c:pt idx="1">
                  <c:v>0.86446821514995753</c:v>
                </c:pt>
                <c:pt idx="2">
                  <c:v>0.87288340853803226</c:v>
                </c:pt>
                <c:pt idx="3">
                  <c:v>0.89800056266524786</c:v>
                </c:pt>
                <c:pt idx="4">
                  <c:v>0.93089548653019438</c:v>
                </c:pt>
                <c:pt idx="5">
                  <c:v>0.91359136553176401</c:v>
                </c:pt>
                <c:pt idx="6">
                  <c:v>0.90517370752243576</c:v>
                </c:pt>
                <c:pt idx="7">
                  <c:v>0.89049169089576896</c:v>
                </c:pt>
                <c:pt idx="8">
                  <c:v>0.88110750589993669</c:v>
                </c:pt>
                <c:pt idx="9">
                  <c:v>0.86780058857553599</c:v>
                </c:pt>
                <c:pt idx="10">
                  <c:v>0.85010386645319391</c:v>
                </c:pt>
                <c:pt idx="11">
                  <c:v>0.84970000000000001</c:v>
                </c:pt>
                <c:pt idx="12">
                  <c:v>0.85209999999999997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9D-49F3-88AC-FA225166C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930480"/>
        <c:axId val="2047931024"/>
      </c:barChart>
      <c:catAx>
        <c:axId val="204793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7931024"/>
        <c:crosses val="autoZero"/>
        <c:auto val="1"/>
        <c:lblAlgn val="ctr"/>
        <c:lblOffset val="100"/>
        <c:noMultiLvlLbl val="0"/>
      </c:catAx>
      <c:valAx>
        <c:axId val="20479310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793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91703118854012455"/>
          <c:y val="4.7690171366399622E-2"/>
          <c:w val="5.4584307751721774E-2"/>
          <c:h val="9.24460672888601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F8-4B0C-8400-8CBD955D8DC8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8F8-4B0C-8400-8CBD955D8DC8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7932656"/>
        <c:axId val="2047933200"/>
      </c:barChart>
      <c:catAx>
        <c:axId val="204793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33200"/>
        <c:crosses val="autoZero"/>
        <c:auto val="1"/>
        <c:lblAlgn val="ctr"/>
        <c:lblOffset val="100"/>
        <c:noMultiLvlLbl val="0"/>
      </c:catAx>
      <c:valAx>
        <c:axId val="2047933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7932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DB-4687-B28E-72DBDCF8642B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A2-4761-8604-B14DCD2D8AF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7A2-4761-8604-B14DCD2D8AF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8727136"/>
        <c:axId val="2048715168"/>
      </c:barChart>
      <c:catAx>
        <c:axId val="204872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8715168"/>
        <c:crosses val="autoZero"/>
        <c:auto val="1"/>
        <c:lblAlgn val="ctr"/>
        <c:lblOffset val="100"/>
        <c:noMultiLvlLbl val="0"/>
      </c:catAx>
      <c:valAx>
        <c:axId val="2048715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872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31-4448-80FC-F5443B8FD8D1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28-4E5E-AA20-29028B13BF0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28-4E5E-AA20-29028B13BF0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8722784"/>
        <c:axId val="2048715712"/>
      </c:barChart>
      <c:catAx>
        <c:axId val="204872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8715712"/>
        <c:crosses val="autoZero"/>
        <c:auto val="1"/>
        <c:lblAlgn val="ctr"/>
        <c:lblOffset val="100"/>
        <c:noMultiLvlLbl val="0"/>
      </c:catAx>
      <c:valAx>
        <c:axId val="2048715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872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82-4557-AC0F-49B41942DB88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D7-49D9-B08C-F7F92308378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D7-49D9-B08C-F7F92308378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8718432"/>
        <c:axId val="2048724416"/>
      </c:barChart>
      <c:catAx>
        <c:axId val="204871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8724416"/>
        <c:crosses val="autoZero"/>
        <c:auto val="1"/>
        <c:lblAlgn val="ctr"/>
        <c:lblOffset val="100"/>
        <c:noMultiLvlLbl val="0"/>
      </c:catAx>
      <c:valAx>
        <c:axId val="2048724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8718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23-40EC-9DED-746670F2964C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B0-48E5-80EF-D5026BBC666A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B0-48E5-80EF-D5026BBC666A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38576"/>
        <c:axId val="2043034224"/>
      </c:barChart>
      <c:catAx>
        <c:axId val="204303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3034224"/>
        <c:crosses val="autoZero"/>
        <c:auto val="1"/>
        <c:lblAlgn val="ctr"/>
        <c:lblOffset val="100"/>
        <c:noMultiLvlLbl val="0"/>
      </c:catAx>
      <c:valAx>
        <c:axId val="2043034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38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136773281498498E-2"/>
          <c:y val="3.5450513688178399E-2"/>
          <c:w val="0.98444954939035167"/>
          <c:h val="0.842073654759038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'1.10_Num_Instituc'!$B$21</c:f>
              <c:strCache>
                <c:ptCount val="1"/>
                <c:pt idx="0">
                  <c:v>Total Nacional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'1.10_Num_Instituc'!$C$8:$P$8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'1.10_Num_Instituc'!$C$9:$P$9</c:f>
              <c:numCache>
                <c:formatCode>_ * #,##0_ ;_ * \-#,##0_ ;_ * "-"??_ ;_ @_ </c:formatCode>
                <c:ptCount val="14"/>
                <c:pt idx="0">
                  <c:v>27651</c:v>
                </c:pt>
                <c:pt idx="1">
                  <c:v>26919</c:v>
                </c:pt>
                <c:pt idx="2">
                  <c:v>27651</c:v>
                </c:pt>
                <c:pt idx="3">
                  <c:v>26458</c:v>
                </c:pt>
                <c:pt idx="4">
                  <c:v>24573</c:v>
                </c:pt>
                <c:pt idx="5">
                  <c:v>23317</c:v>
                </c:pt>
                <c:pt idx="6">
                  <c:v>18625</c:v>
                </c:pt>
                <c:pt idx="7">
                  <c:v>17213</c:v>
                </c:pt>
                <c:pt idx="8">
                  <c:v>16624</c:v>
                </c:pt>
                <c:pt idx="9">
                  <c:v>16555</c:v>
                </c:pt>
                <c:pt idx="10">
                  <c:v>16422</c:v>
                </c:pt>
                <c:pt idx="11">
                  <c:v>16209</c:v>
                </c:pt>
                <c:pt idx="12">
                  <c:v>16095</c:v>
                </c:pt>
                <c:pt idx="13">
                  <c:v>15997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AB-4F54-9081-362901248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axId val="2048726592"/>
        <c:axId val="2048718976"/>
      </c:barChart>
      <c:catAx>
        <c:axId val="204872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8718976"/>
        <c:crosses val="autoZero"/>
        <c:auto val="1"/>
        <c:lblAlgn val="ctr"/>
        <c:lblOffset val="100"/>
        <c:noMultiLvlLbl val="0"/>
      </c:catAx>
      <c:valAx>
        <c:axId val="20487189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crossAx val="2048726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858785685124247E-4"/>
          <c:y val="3.3049899079692538E-2"/>
          <c:w val="0.99159003194301132"/>
          <c:h val="0.826290419281346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'1.10_Num_Instituc'!$B$56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'1.10_Num_Instituc'!$C$51:$P$51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'1.10_Num_Instituc'!$C$56:$P$56</c:f>
              <c:numCache>
                <c:formatCode>0.0%</c:formatCode>
                <c:ptCount val="14"/>
                <c:pt idx="0">
                  <c:v>0.76575892372789411</c:v>
                </c:pt>
                <c:pt idx="1">
                  <c:v>0.76841636019168613</c:v>
                </c:pt>
                <c:pt idx="2">
                  <c:v>0.77899533470760551</c:v>
                </c:pt>
                <c:pt idx="3">
                  <c:v>0.79008239473883135</c:v>
                </c:pt>
                <c:pt idx="4">
                  <c:v>0.79554795914214793</c:v>
                </c:pt>
                <c:pt idx="5">
                  <c:v>0.78903804091435437</c:v>
                </c:pt>
                <c:pt idx="6">
                  <c:v>0.80434899328859055</c:v>
                </c:pt>
                <c:pt idx="7">
                  <c:v>0.80630918491837567</c:v>
                </c:pt>
                <c:pt idx="8">
                  <c:v>0.80155197305101056</c:v>
                </c:pt>
                <c:pt idx="9">
                  <c:v>0.80144971307762003</c:v>
                </c:pt>
                <c:pt idx="10">
                  <c:v>0.80179028132992325</c:v>
                </c:pt>
                <c:pt idx="11">
                  <c:v>0.81090752051329507</c:v>
                </c:pt>
                <c:pt idx="12">
                  <c:v>0.81515998757378072</c:v>
                </c:pt>
                <c:pt idx="13" formatCode="0%">
                  <c:v>0.81727823966993807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D7-4611-87BF-2BB9EB6A5D13}"/>
            </c:ext>
          </c:extLst>
        </c:ser>
        <c:ser>
          <c:idx val="1"/>
          <c:order val="1"/>
          <c:tx>
            <c:strRef>
              <c:f>'1.10_Num_Instituc'!$B$57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6E6E7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'1.10_Num_Instituc'!$C$51:$P$51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'1.10_Num_Instituc'!$C$57:$P$57</c:f>
              <c:numCache>
                <c:formatCode>0.0%</c:formatCode>
                <c:ptCount val="14"/>
                <c:pt idx="0">
                  <c:v>0.23424107627210589</c:v>
                </c:pt>
                <c:pt idx="1">
                  <c:v>0.23158363980831384</c:v>
                </c:pt>
                <c:pt idx="2">
                  <c:v>0.22100466529239449</c:v>
                </c:pt>
                <c:pt idx="3">
                  <c:v>0.20991760526116865</c:v>
                </c:pt>
                <c:pt idx="4">
                  <c:v>0.20445204085785212</c:v>
                </c:pt>
                <c:pt idx="5">
                  <c:v>0.21096195908564566</c:v>
                </c:pt>
                <c:pt idx="6">
                  <c:v>0.19565100671140939</c:v>
                </c:pt>
                <c:pt idx="7">
                  <c:v>0.19369081508162436</c:v>
                </c:pt>
                <c:pt idx="8">
                  <c:v>0.19844802694898941</c:v>
                </c:pt>
                <c:pt idx="9">
                  <c:v>0.19855028692237994</c:v>
                </c:pt>
                <c:pt idx="10">
                  <c:v>0.19820971867007672</c:v>
                </c:pt>
                <c:pt idx="11">
                  <c:v>0.18909247948670491</c:v>
                </c:pt>
                <c:pt idx="12">
                  <c:v>0.18484001242621934</c:v>
                </c:pt>
                <c:pt idx="13" formatCode="0%">
                  <c:v>0.18272176033006188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9AD7-4611-87BF-2BB9EB6A5D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36"/>
        <c:overlap val="100"/>
        <c:axId val="2048729312"/>
        <c:axId val="2048723328"/>
      </c:barChart>
      <c:catAx>
        <c:axId val="204872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8723328"/>
        <c:crosses val="autoZero"/>
        <c:auto val="1"/>
        <c:lblAlgn val="ctr"/>
        <c:lblOffset val="100"/>
        <c:noMultiLvlLbl val="0"/>
      </c:catAx>
      <c:valAx>
        <c:axId val="2048723328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204872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38738332112725266"/>
          <c:y val="0.92176345977057439"/>
          <c:w val="0.23977448462678549"/>
          <c:h val="7.712982523526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160657491971246"/>
          <c:y val="5.8572880299643186E-2"/>
          <c:w val="0.49776387020968732"/>
          <c:h val="0.928249800918861"/>
        </c:manualLayout>
      </c:layout>
      <c:doughnutChart>
        <c:varyColors val="1"/>
        <c:ser>
          <c:idx val="0"/>
          <c:order val="0"/>
          <c:tx>
            <c:strRef>
              <c:f>'1.11_titulad_quintil_sect'!$D$19</c:f>
              <c:strCache>
                <c:ptCount val="1"/>
                <c:pt idx="0">
                  <c:v>2.020</c:v>
                </c:pt>
              </c:strCache>
            </c:strRef>
          </c:tx>
          <c:spPr>
            <a:ln>
              <a:solidFill>
                <a:srgbClr val="787894"/>
              </a:solidFill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837-4040-8C1C-B781DEB82DEE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837-4040-8C1C-B781DEB82DEE}"/>
              </c:ext>
            </c:extLst>
          </c:dPt>
          <c:dPt>
            <c:idx val="2"/>
            <c:bubble3D val="0"/>
            <c:spPr>
              <a:solidFill>
                <a:srgbClr val="FFDDD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837-4040-8C1C-B781DEB82DEE}"/>
              </c:ext>
            </c:extLst>
          </c:dPt>
          <c:dPt>
            <c:idx val="3"/>
            <c:bubble3D val="0"/>
            <c:spPr>
              <a:solidFill>
                <a:srgbClr val="FFC1C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837-4040-8C1C-B781DEB82DEE}"/>
              </c:ext>
            </c:extLst>
          </c:dPt>
          <c:dPt>
            <c:idx val="4"/>
            <c:bubble3D val="0"/>
            <c:spPr>
              <a:solidFill>
                <a:srgbClr val="DD617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837-4040-8C1C-B781DEB82D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'1.11_titulad_quintil_sect'!$C$20:$C$24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'1.11_titulad_quintil_sect'!$D$20:$D$24</c:f>
              <c:numCache>
                <c:formatCode>0.0%</c:formatCode>
                <c:ptCount val="5"/>
                <c:pt idx="0">
                  <c:v>1.7948717948717947E-2</c:v>
                </c:pt>
                <c:pt idx="1">
                  <c:v>5.8974358974358973E-2</c:v>
                </c:pt>
                <c:pt idx="2">
                  <c:v>7.9487179487179482E-2</c:v>
                </c:pt>
                <c:pt idx="3">
                  <c:v>0.13589743589743589</c:v>
                </c:pt>
                <c:pt idx="4">
                  <c:v>0.70769230769230773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F837-4040-8C1C-B781DEB82DEE}"/>
            </c:ext>
          </c:extLst>
        </c:ser>
        <c:ser>
          <c:idx val="1"/>
          <c:order val="1"/>
          <c:tx>
            <c:strRef>
              <c:f>'1.11_titulad_quintil_sect'!$E$19</c:f>
              <c:strCache>
                <c:ptCount val="1"/>
                <c:pt idx="0">
                  <c:v>2.022</c:v>
                </c:pt>
              </c:strCache>
            </c:strRef>
          </c:tx>
          <c:spPr>
            <a:ln>
              <a:solidFill>
                <a:srgbClr val="787894"/>
              </a:solidFill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837-4040-8C1C-B781DEB82DEE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837-4040-8C1C-B781DEB82DEE}"/>
              </c:ext>
            </c:extLst>
          </c:dPt>
          <c:dPt>
            <c:idx val="2"/>
            <c:bubble3D val="0"/>
            <c:spPr>
              <a:solidFill>
                <a:srgbClr val="FFDDD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F837-4040-8C1C-B781DEB82DEE}"/>
              </c:ext>
            </c:extLst>
          </c:dPt>
          <c:dPt>
            <c:idx val="3"/>
            <c:bubble3D val="0"/>
            <c:spPr>
              <a:solidFill>
                <a:srgbClr val="FFC1C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F837-4040-8C1C-B781DEB82DEE}"/>
              </c:ext>
            </c:extLst>
          </c:dPt>
          <c:dPt>
            <c:idx val="4"/>
            <c:bubble3D val="0"/>
            <c:spPr>
              <a:solidFill>
                <a:srgbClr val="DD617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F837-4040-8C1C-B781DEB82D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'1.11_titulad_quintil_sect'!$C$20:$C$24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'1.11_titulad_quintil_sect'!$E$20:$E$24</c:f>
              <c:numCache>
                <c:formatCode>0.0%</c:formatCode>
                <c:ptCount val="5"/>
                <c:pt idx="0">
                  <c:v>1.3698630136986301E-2</c:v>
                </c:pt>
                <c:pt idx="1">
                  <c:v>3.6529680365296802E-2</c:v>
                </c:pt>
                <c:pt idx="2">
                  <c:v>8.4474885844748854E-2</c:v>
                </c:pt>
                <c:pt idx="3">
                  <c:v>0.18493150684931506</c:v>
                </c:pt>
                <c:pt idx="4">
                  <c:v>0.68036529680365299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F837-4040-8C1C-B781DEB82D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4"/>
        <c:holeSize val="38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2413553373915701E-3"/>
          <c:y val="0.36711075728382742"/>
          <c:w val="0.10942486587789037"/>
          <c:h val="0.355439648049828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bg1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3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642653373364303"/>
          <c:y val="3.8001673074116157E-2"/>
          <c:w val="0.48397502973998752"/>
          <c:h val="0.90755804694852582"/>
        </c:manualLayout>
      </c:layout>
      <c:doughnutChart>
        <c:varyColors val="1"/>
        <c:ser>
          <c:idx val="0"/>
          <c:order val="0"/>
          <c:tx>
            <c:strRef>
              <c:f>'1.11_titulad_quintil_sect'!$D$42</c:f>
              <c:strCache>
                <c:ptCount val="1"/>
                <c:pt idx="0">
                  <c:v>2.020</c:v>
                </c:pt>
              </c:strCache>
            </c:strRef>
          </c:tx>
          <c:spPr>
            <a:ln>
              <a:solidFill>
                <a:srgbClr val="787894"/>
              </a:solidFill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B73-4C9A-BB81-2087E986F691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B73-4C9A-BB81-2087E986F691}"/>
              </c:ext>
            </c:extLst>
          </c:dPt>
          <c:dPt>
            <c:idx val="2"/>
            <c:bubble3D val="0"/>
            <c:spPr>
              <a:solidFill>
                <a:srgbClr val="FFDDD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B73-4C9A-BB81-2087E986F691}"/>
              </c:ext>
            </c:extLst>
          </c:dPt>
          <c:dPt>
            <c:idx val="3"/>
            <c:bubble3D val="0"/>
            <c:spPr>
              <a:solidFill>
                <a:srgbClr val="FFC1C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B73-4C9A-BB81-2087E986F691}"/>
              </c:ext>
            </c:extLst>
          </c:dPt>
          <c:dPt>
            <c:idx val="4"/>
            <c:bubble3D val="0"/>
            <c:spPr>
              <a:solidFill>
                <a:srgbClr val="DD617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B73-4C9A-BB81-2087E986F691}"/>
              </c:ext>
            </c:extLst>
          </c:dPt>
          <c:dLbls>
            <c:dLbl>
              <c:idx val="0"/>
              <c:layout>
                <c:manualLayout>
                  <c:x val="-5.2611571192057276E-3"/>
                  <c:y val="-3.58503357901873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B73-4C9A-BB81-2087E986F69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4531582438217636E-3"/>
                  <c:y val="1.67560155133083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3B73-4C9A-BB81-2087E986F69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1200000" spcFirstLastPara="1" vertOverflow="ellipsis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'1.11_titulad_quintil_sect'!$C$43:$C$47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'1.11_titulad_quintil_sect'!$D$43:$D$47</c:f>
              <c:numCache>
                <c:formatCode>0.0%</c:formatCode>
                <c:ptCount val="5"/>
                <c:pt idx="0">
                  <c:v>5.7309941520467839E-2</c:v>
                </c:pt>
                <c:pt idx="1">
                  <c:v>6.3157894736842107E-2</c:v>
                </c:pt>
                <c:pt idx="2">
                  <c:v>0.10760233918128655</c:v>
                </c:pt>
                <c:pt idx="3">
                  <c:v>0.21637426900584794</c:v>
                </c:pt>
                <c:pt idx="4">
                  <c:v>0.55555555555555558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B73-4C9A-BB81-2087E986F691}"/>
            </c:ext>
          </c:extLst>
        </c:ser>
        <c:ser>
          <c:idx val="1"/>
          <c:order val="1"/>
          <c:tx>
            <c:strRef>
              <c:f>'1.11_titulad_quintil_sect'!$E$42</c:f>
              <c:strCache>
                <c:ptCount val="1"/>
                <c:pt idx="0">
                  <c:v>2.022</c:v>
                </c:pt>
              </c:strCache>
            </c:strRef>
          </c:tx>
          <c:spPr>
            <a:ln>
              <a:solidFill>
                <a:srgbClr val="787894"/>
              </a:solidFill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3B73-4C9A-BB81-2087E986F691}"/>
              </c:ext>
            </c:extLst>
          </c:dPt>
          <c:dPt>
            <c:idx val="1"/>
            <c:bubble3D val="0"/>
            <c:spPr>
              <a:solidFill>
                <a:srgbClr val="BFBFB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3B73-4C9A-BB81-2087E986F691}"/>
              </c:ext>
            </c:extLst>
          </c:dPt>
          <c:dPt>
            <c:idx val="2"/>
            <c:bubble3D val="0"/>
            <c:spPr>
              <a:solidFill>
                <a:srgbClr val="FFDDD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3B73-4C9A-BB81-2087E986F691}"/>
              </c:ext>
            </c:extLst>
          </c:dPt>
          <c:dPt>
            <c:idx val="3"/>
            <c:bubble3D val="0"/>
            <c:spPr>
              <a:solidFill>
                <a:srgbClr val="FFC1CD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3B73-4C9A-BB81-2087E986F691}"/>
              </c:ext>
            </c:extLst>
          </c:dPt>
          <c:dPt>
            <c:idx val="4"/>
            <c:bubble3D val="0"/>
            <c:spPr>
              <a:solidFill>
                <a:srgbClr val="DD617F"/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3B73-4C9A-BB81-2087E986F691}"/>
              </c:ext>
            </c:extLst>
          </c:dPt>
          <c:dLbls>
            <c:dLbl>
              <c:idx val="0"/>
              <c:layout>
                <c:manualLayout>
                  <c:x val="3.7848136650531859E-3"/>
                  <c:y val="-2.58302354631839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3B73-4C9A-BB81-2087E986F69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1200000" spcFirstLastPara="1" vertOverflow="ellipsis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'1.11_titulad_quintil_sect'!$C$43:$C$47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'1.11_titulad_quintil_sect'!$E$43:$E$47</c:f>
              <c:numCache>
                <c:formatCode>0.0%</c:formatCode>
                <c:ptCount val="5"/>
                <c:pt idx="0">
                  <c:v>2.6497695852534562E-2</c:v>
                </c:pt>
                <c:pt idx="1">
                  <c:v>5.7603686635944701E-2</c:v>
                </c:pt>
                <c:pt idx="2">
                  <c:v>0.13824884792626729</c:v>
                </c:pt>
                <c:pt idx="3">
                  <c:v>0.28801843317972348</c:v>
                </c:pt>
                <c:pt idx="4">
                  <c:v>0.48963133640552997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3B73-4C9A-BB81-2087E986F69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4"/>
        <c:holeSize val="38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3994499306464254E-2"/>
          <c:y val="0.38681749185689562"/>
          <c:w val="0.11562688273924265"/>
          <c:h val="0.274337216382752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3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'1.11_titulad_quintil_sect'!$J$42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'1.11_titulad_quintil_sect'!$I$43:$I$47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'1.11_titulad_quintil_sect'!$J$43:$J$47</c:f>
              <c:numCache>
                <c:formatCode>0.0%</c:formatCode>
                <c:ptCount val="5"/>
                <c:pt idx="0">
                  <c:v>2.9431438127090301E-2</c:v>
                </c:pt>
                <c:pt idx="1">
                  <c:v>5.2173913043478258E-2</c:v>
                </c:pt>
                <c:pt idx="2">
                  <c:v>9.8996655518394649E-2</c:v>
                </c:pt>
                <c:pt idx="3">
                  <c:v>0.24414715719063546</c:v>
                </c:pt>
                <c:pt idx="4">
                  <c:v>0.57525083612040129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13-4FA0-BA0E-C24C0A05D4C5}"/>
            </c:ext>
          </c:extLst>
        </c:ser>
        <c:ser>
          <c:idx val="1"/>
          <c:order val="1"/>
          <c:tx>
            <c:strRef>
              <c:f>'1.11_titulad_quintil_sect'!$K$42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'1.11_titulad_quintil_sect'!$I$43:$I$47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'1.11_titulad_quintil_sect'!$K$43:$K$47</c:f>
              <c:numCache>
                <c:formatCode>0.0%</c:formatCode>
                <c:ptCount val="5"/>
                <c:pt idx="0">
                  <c:v>5.7309941520467839E-2</c:v>
                </c:pt>
                <c:pt idx="1">
                  <c:v>6.3157894736842107E-2</c:v>
                </c:pt>
                <c:pt idx="2">
                  <c:v>0.10760233918128655</c:v>
                </c:pt>
                <c:pt idx="3">
                  <c:v>0.21637426900584794</c:v>
                </c:pt>
                <c:pt idx="4">
                  <c:v>0.55555555555555558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13-4FA0-BA0E-C24C0A05D4C5}"/>
            </c:ext>
          </c:extLst>
        </c:ser>
        <c:ser>
          <c:idx val="2"/>
          <c:order val="2"/>
          <c:tx>
            <c:strRef>
              <c:f>'1.11_titulad_quintil_sect'!$L$42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'1.11_titulad_quintil_sect'!$I$43:$I$47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'1.11_titulad_quintil_sect'!$L$43:$L$47</c:f>
              <c:numCache>
                <c:formatCode>0.0%</c:formatCode>
                <c:ptCount val="5"/>
                <c:pt idx="0">
                  <c:v>3.1468531468531472E-2</c:v>
                </c:pt>
                <c:pt idx="1">
                  <c:v>6.75990675990676E-2</c:v>
                </c:pt>
                <c:pt idx="2">
                  <c:v>0.11888111888111888</c:v>
                </c:pt>
                <c:pt idx="3">
                  <c:v>0.26223776223776224</c:v>
                </c:pt>
                <c:pt idx="4">
                  <c:v>0.51981351981351986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E13-4FA0-BA0E-C24C0A05D4C5}"/>
            </c:ext>
          </c:extLst>
        </c:ser>
        <c:ser>
          <c:idx val="3"/>
          <c:order val="3"/>
          <c:tx>
            <c:strRef>
              <c:f>'1.11_titulad_quintil_sect'!$M$42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'1.11_titulad_quintil_sect'!$I$43:$I$47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'1.11_titulad_quintil_sect'!$M$43:$M$47</c:f>
              <c:numCache>
                <c:formatCode>0.0%</c:formatCode>
                <c:ptCount val="5"/>
                <c:pt idx="0">
                  <c:v>2.6497695852534562E-2</c:v>
                </c:pt>
                <c:pt idx="1">
                  <c:v>5.7603686635944701E-2</c:v>
                </c:pt>
                <c:pt idx="2">
                  <c:v>0.13824884792626729</c:v>
                </c:pt>
                <c:pt idx="3">
                  <c:v>0.28801843317972348</c:v>
                </c:pt>
                <c:pt idx="4">
                  <c:v>0.48963133640552997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E13-4FA0-BA0E-C24C0A05D4C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2048730400"/>
        <c:axId val="2048716800"/>
      </c:barChart>
      <c:catAx>
        <c:axId val="204873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spc="120" normalizeH="0" baseline="0">
                <a:solidFill>
                  <a:schemeClr val="tx1">
                    <a:lumMod val="95000"/>
                    <a:lumOff val="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s-EC"/>
          </a:p>
        </c:txPr>
        <c:crossAx val="2048716800"/>
        <c:crosses val="autoZero"/>
        <c:auto val="1"/>
        <c:lblAlgn val="ctr"/>
        <c:lblOffset val="100"/>
        <c:noMultiLvlLbl val="0"/>
      </c:catAx>
      <c:valAx>
        <c:axId val="204871680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04873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'1.11_titulad_quintil_sect'!$J$20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'1.11_titulad_quintil_sect'!$I$21:$I$25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'1.11_titulad_quintil_sect'!$J$21:$J$25</c:f>
              <c:numCache>
                <c:formatCode>0.0%</c:formatCode>
                <c:ptCount val="5"/>
                <c:pt idx="0">
                  <c:v>1.4218009478672985E-2</c:v>
                </c:pt>
                <c:pt idx="1">
                  <c:v>2.5276461295418641E-2</c:v>
                </c:pt>
                <c:pt idx="2">
                  <c:v>5.845181674565561E-2</c:v>
                </c:pt>
                <c:pt idx="3">
                  <c:v>0.17219589257503951</c:v>
                </c:pt>
                <c:pt idx="4">
                  <c:v>0.72985781990521326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C7-4015-99E4-DFCDE8B98FA8}"/>
            </c:ext>
          </c:extLst>
        </c:ser>
        <c:ser>
          <c:idx val="1"/>
          <c:order val="1"/>
          <c:tx>
            <c:strRef>
              <c:f>'1.11_titulad_quintil_sect'!$K$20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'1.11_titulad_quintil_sect'!$I$21:$I$25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'1.11_titulad_quintil_sect'!$K$21:$K$25</c:f>
              <c:numCache>
                <c:formatCode>0.0%</c:formatCode>
                <c:ptCount val="5"/>
                <c:pt idx="0">
                  <c:v>1.7948717948717947E-2</c:v>
                </c:pt>
                <c:pt idx="1">
                  <c:v>5.8974358974358973E-2</c:v>
                </c:pt>
                <c:pt idx="2">
                  <c:v>7.9487179487179482E-2</c:v>
                </c:pt>
                <c:pt idx="3">
                  <c:v>0.13589743589743589</c:v>
                </c:pt>
                <c:pt idx="4">
                  <c:v>0.70769230769230773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C7-4015-99E4-DFCDE8B98FA8}"/>
            </c:ext>
          </c:extLst>
        </c:ser>
        <c:ser>
          <c:idx val="2"/>
          <c:order val="2"/>
          <c:tx>
            <c:strRef>
              <c:f>'1.11_titulad_quintil_sect'!$L$20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'1.11_titulad_quintil_sect'!$I$21:$I$25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'1.11_titulad_quintil_sect'!$L$21:$L$25</c:f>
              <c:numCache>
                <c:formatCode>0.0%</c:formatCode>
                <c:ptCount val="5"/>
                <c:pt idx="0">
                  <c:v>4.8780487804878049E-3</c:v>
                </c:pt>
                <c:pt idx="1">
                  <c:v>4.1463414634146344E-2</c:v>
                </c:pt>
                <c:pt idx="2">
                  <c:v>8.2926829268292687E-2</c:v>
                </c:pt>
                <c:pt idx="3">
                  <c:v>0.2097560975609756</c:v>
                </c:pt>
                <c:pt idx="4">
                  <c:v>0.66097560975609759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C7-4015-99E4-DFCDE8B98FA8}"/>
            </c:ext>
          </c:extLst>
        </c:ser>
        <c:ser>
          <c:idx val="3"/>
          <c:order val="3"/>
          <c:tx>
            <c:strRef>
              <c:f>'1.11_titulad_quintil_sect'!$M$20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j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'1.11_titulad_quintil_sect'!$I$21:$I$25</c:f>
              <c:strCache>
                <c:ptCount val="5"/>
                <c:pt idx="0">
                  <c:v>Quintil I</c:v>
                </c:pt>
                <c:pt idx="1">
                  <c:v>Quintil II</c:v>
                </c:pt>
                <c:pt idx="2">
                  <c:v>Quintil III</c:v>
                </c:pt>
                <c:pt idx="3">
                  <c:v>Quintil IV</c:v>
                </c:pt>
                <c:pt idx="4">
                  <c:v>Quintil V</c:v>
                </c:pt>
              </c:strCache>
            </c:strRef>
          </c:cat>
          <c:val>
            <c:numRef>
              <c:f>'1.11_titulad_quintil_sect'!$M$21:$M$25</c:f>
              <c:numCache>
                <c:formatCode>0.0%</c:formatCode>
                <c:ptCount val="5"/>
                <c:pt idx="0">
                  <c:v>1.3698630136986301E-2</c:v>
                </c:pt>
                <c:pt idx="1">
                  <c:v>3.6529680365296802E-2</c:v>
                </c:pt>
                <c:pt idx="2">
                  <c:v>8.4474885844748854E-2</c:v>
                </c:pt>
                <c:pt idx="3">
                  <c:v>0.18493150684931506</c:v>
                </c:pt>
                <c:pt idx="4">
                  <c:v>0.68036529680365299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FC7-4015-99E4-DFCDE8B98FA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2048726048"/>
        <c:axId val="2048729856"/>
      </c:barChart>
      <c:catAx>
        <c:axId val="204872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spc="120" normalizeH="0" baseline="0">
                <a:solidFill>
                  <a:schemeClr val="tx1">
                    <a:lumMod val="95000"/>
                    <a:lumOff val="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s-EC"/>
          </a:p>
        </c:txPr>
        <c:crossAx val="2048729856"/>
        <c:crosses val="autoZero"/>
        <c:auto val="1"/>
        <c:lblAlgn val="ctr"/>
        <c:lblOffset val="100"/>
        <c:noMultiLvlLbl val="0"/>
      </c:catAx>
      <c:valAx>
        <c:axId val="204872985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04872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65672054151125"/>
          <c:y val="4.2547294652959353E-2"/>
          <c:w val="0.6981057789757138"/>
          <c:h val="0.8298108213881626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'1.12_titulad_situa_pobrez'!$G$10</c:f>
              <c:strCache>
                <c:ptCount val="1"/>
                <c:pt idx="0">
                  <c:v>Universidad Privada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787894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0.15835833678684907"/>
                  <c:y val="1.52250483872686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E72-4D2B-9497-5DB192DA5EA7}"/>
                </c:ext>
                <c:ext xmlns:c15="http://schemas.microsoft.com/office/drawing/2012/chart" uri="{CE6537A1-D6FC-4f65-9D91-7224C49458BB}">
                  <c15:layout>
                    <c:manualLayout>
                      <c:w val="4.6315789473684206E-2"/>
                      <c:h val="7.2388572229134071E-2"/>
                    </c:manualLayout>
                  </c15:layout>
                </c:ext>
              </c:extLst>
            </c:dLbl>
            <c:numFmt formatCode="0%;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787894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'1.12_titulad_situa_pobrez'!$I$9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'1.12_titulad_situa_pobrez'!$I$11:$I$12</c:f>
              <c:numCache>
                <c:formatCode>0.00%</c:formatCode>
                <c:ptCount val="2"/>
                <c:pt idx="0">
                  <c:v>0.98858447488584478</c:v>
                </c:pt>
                <c:pt idx="1">
                  <c:v>1.1415525114155251E-2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72-4D2B-9497-5DB192DA5EA7}"/>
            </c:ext>
          </c:extLst>
        </c:ser>
        <c:ser>
          <c:idx val="1"/>
          <c:order val="1"/>
          <c:tx>
            <c:strRef>
              <c:f>'1.12_titulad_situa_pobrez'!$H$10</c:f>
              <c:strCache>
                <c:ptCount val="1"/>
                <c:pt idx="0">
                  <c:v>Universidad Pública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.15678083989501301"/>
                  <c:y val="9.259259259259258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E72-4D2B-9497-5DB192DA5EA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4666883045791859E-2"/>
                  <c:y val="-3.8659977719286735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E72-4D2B-9497-5DB192DA5EA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787894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'1.12_titulad_situa_pobrez'!$I$9</c:f>
              <c:numCache>
                <c:formatCode>General</c:formatCode>
                <c:ptCount val="1"/>
                <c:pt idx="0">
                  <c:v>2022</c:v>
                </c:pt>
              </c:numCache>
            </c:numRef>
          </c:cat>
          <c:val>
            <c:numRef>
              <c:f>'1.12_titulad_situa_pobrez'!$J$11:$J$12</c:f>
              <c:numCache>
                <c:formatCode>0.00%</c:formatCode>
                <c:ptCount val="2"/>
                <c:pt idx="0">
                  <c:v>0.97465437788018439</c:v>
                </c:pt>
                <c:pt idx="1">
                  <c:v>2.5345622119815669E-2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72-4D2B-9497-5DB192DA5EA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48727680"/>
        <c:axId val="2048728224"/>
      </c:barChart>
      <c:catAx>
        <c:axId val="2048727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8728224"/>
        <c:crosses val="autoZero"/>
        <c:auto val="1"/>
        <c:lblAlgn val="ctr"/>
        <c:lblOffset val="100"/>
        <c:noMultiLvlLbl val="0"/>
      </c:catAx>
      <c:valAx>
        <c:axId val="2048728224"/>
        <c:scaling>
          <c:orientation val="minMax"/>
        </c:scaling>
        <c:delete val="1"/>
        <c:axPos val="b"/>
        <c:numFmt formatCode="0.00%" sourceLinked="1"/>
        <c:majorTickMark val="none"/>
        <c:minorTickMark val="none"/>
        <c:tickLblPos val="nextTo"/>
        <c:crossAx val="204872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621217856152029"/>
          <c:y val="0.89495873947929039"/>
          <c:w val="0.36673579022509822"/>
          <c:h val="7.79657093779171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787894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rgbClr val="787894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666662343678028E-2"/>
          <c:y val="0"/>
          <c:w val="0.93960784873171077"/>
          <c:h val="0.709711650627004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'1.12_titulad_situa_pobrez'!$B$11</c:f>
              <c:strCache>
                <c:ptCount val="1"/>
                <c:pt idx="0">
                  <c:v>En situación de no pobreza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1.12_titulad_situa_pobrez'!$C$9,'1.12_titulad_situa_pobrez'!$E$9,'1.12_titulad_situa_pobrez'!$G$9,'1.12_titulad_situa_pobrez'!$I$9,'1.12_titulad_situa_pobrez'!$I$9,'1.12_titulad_situa_pobrez'!$I$9,'1.12_titulad_situa_pobrez'!$I$9,'1.12_titulad_situa_pobrez'!$I$9,'1.12_titulad_situa_pobrez'!$I$9)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</c:numCache>
            </c:numRef>
          </c:cat>
          <c:val>
            <c:numRef>
              <c:f>('1.12_titulad_situa_pobrez'!$C$11,'1.12_titulad_situa_pobrez'!$E$11,'1.12_titulad_situa_pobrez'!$G$11,'1.12_titulad_situa_pobrez'!$I$11)</c:f>
              <c:numCache>
                <c:formatCode>0.00%</c:formatCode>
                <c:ptCount val="4"/>
                <c:pt idx="0">
                  <c:v>0.98578199052132698</c:v>
                </c:pt>
                <c:pt idx="1">
                  <c:v>0.96153846153846156</c:v>
                </c:pt>
                <c:pt idx="2">
                  <c:v>0.99512195121951219</c:v>
                </c:pt>
                <c:pt idx="3">
                  <c:v>0.98858447488584478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51-4992-8E7C-121B20C8D4B1}"/>
            </c:ext>
          </c:extLst>
        </c:ser>
        <c:ser>
          <c:idx val="1"/>
          <c:order val="1"/>
          <c:tx>
            <c:strRef>
              <c:f>'1.12_titulad_situa_pobrez'!$B$12</c:f>
              <c:strCache>
                <c:ptCount val="1"/>
                <c:pt idx="0">
                  <c:v>En situación de pobreza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787894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1.12_titulad_situa_pobrez'!$C$9,'1.12_titulad_situa_pobrez'!$E$9,'1.12_titulad_situa_pobrez'!$G$9,'1.12_titulad_situa_pobrez'!$I$9,'1.12_titulad_situa_pobrez'!$I$9,'1.12_titulad_situa_pobrez'!$I$9,'1.12_titulad_situa_pobrez'!$I$9,'1.12_titulad_situa_pobrez'!$I$9,'1.12_titulad_situa_pobrez'!$I$9)</c:f>
              <c:numCache>
                <c:formatCode>General</c:formatCode>
                <c:ptCount val="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2022</c:v>
                </c:pt>
                <c:pt idx="5">
                  <c:v>2022</c:v>
                </c:pt>
                <c:pt idx="6">
                  <c:v>2022</c:v>
                </c:pt>
                <c:pt idx="7">
                  <c:v>2022</c:v>
                </c:pt>
                <c:pt idx="8">
                  <c:v>2022</c:v>
                </c:pt>
              </c:numCache>
            </c:numRef>
          </c:cat>
          <c:val>
            <c:numRef>
              <c:f>('1.12_titulad_situa_pobrez'!$C$12,'1.12_titulad_situa_pobrez'!$E$12,'1.12_titulad_situa_pobrez'!$G$12,'1.12_titulad_situa_pobrez'!$I$12)</c:f>
              <c:numCache>
                <c:formatCode>0.00%</c:formatCode>
                <c:ptCount val="4"/>
                <c:pt idx="0">
                  <c:v>1.4218009478672985E-2</c:v>
                </c:pt>
                <c:pt idx="1">
                  <c:v>3.8461538461538464E-2</c:v>
                </c:pt>
                <c:pt idx="2">
                  <c:v>4.8780487804878049E-3</c:v>
                </c:pt>
                <c:pt idx="3">
                  <c:v>1.1415525114155251E-2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F51-4992-8E7C-121B20C8D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048723872"/>
        <c:axId val="2048721152"/>
      </c:barChart>
      <c:catAx>
        <c:axId val="204872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787894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8721152"/>
        <c:crosses val="autoZero"/>
        <c:auto val="1"/>
        <c:lblAlgn val="ctr"/>
        <c:lblOffset val="100"/>
        <c:noMultiLvlLbl val="0"/>
      </c:catAx>
      <c:valAx>
        <c:axId val="2048721152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204872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787894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rgbClr val="787894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9501913928746858E-2"/>
          <c:y val="4.6296296296296294E-2"/>
          <c:w val="0.9409961721425063"/>
          <c:h val="0.709711650627004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'1.12_titulad_situa_pobrez'!$B$11</c:f>
              <c:strCache>
                <c:ptCount val="1"/>
                <c:pt idx="0">
                  <c:v>En situación de no pobreza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('1.12_titulad_situa_pobrez'!$C$9,'1.12_titulad_situa_pobrez'!$E$9,'1.12_titulad_situa_pobrez'!$G$9,'1.12_titulad_situa_pobrez'!$I$9)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('1.12_titulad_situa_pobrez'!$D$11,'1.12_titulad_situa_pobrez'!$F$11,'1.12_titulad_situa_pobrez'!$H$11,'1.12_titulad_situa_pobrez'!$J$11)</c:f>
              <c:numCache>
                <c:formatCode>0.00%</c:formatCode>
                <c:ptCount val="4"/>
                <c:pt idx="0">
                  <c:v>0.96991978609625673</c:v>
                </c:pt>
                <c:pt idx="1">
                  <c:v>0.92280701754385963</c:v>
                </c:pt>
                <c:pt idx="2">
                  <c:v>0.96853146853146854</c:v>
                </c:pt>
                <c:pt idx="3">
                  <c:v>0.97465437788018439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2E-4800-95C9-E64E59FE92F8}"/>
            </c:ext>
          </c:extLst>
        </c:ser>
        <c:ser>
          <c:idx val="1"/>
          <c:order val="1"/>
          <c:tx>
            <c:strRef>
              <c:f>'1.12_titulad_situa_pobrez'!$B$12</c:f>
              <c:strCache>
                <c:ptCount val="1"/>
                <c:pt idx="0">
                  <c:v>En situación de pobreza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787894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('1.12_titulad_situa_pobrez'!$C$9,'1.12_titulad_situa_pobrez'!$E$9,'1.12_titulad_situa_pobrez'!$G$9,'1.12_titulad_situa_pobrez'!$I$9)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('1.12_titulad_situa_pobrez'!$D$12,'1.12_titulad_situa_pobrez'!$F$12,'1.12_titulad_situa_pobrez'!$H$12,'1.12_titulad_situa_pobrez'!$J$12)</c:f>
              <c:numCache>
                <c:formatCode>0.00%</c:formatCode>
                <c:ptCount val="4"/>
                <c:pt idx="0">
                  <c:v>3.0080213903743314E-2</c:v>
                </c:pt>
                <c:pt idx="1">
                  <c:v>7.7192982456140355E-2</c:v>
                </c:pt>
                <c:pt idx="2">
                  <c:v>3.1468531468531472E-2</c:v>
                </c:pt>
                <c:pt idx="3">
                  <c:v>2.5345622119815669E-2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C2E-4800-95C9-E64E59FE9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048719520"/>
        <c:axId val="2048721696"/>
      </c:barChart>
      <c:catAx>
        <c:axId val="204871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787894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8721696"/>
        <c:crosses val="autoZero"/>
        <c:auto val="1"/>
        <c:lblAlgn val="ctr"/>
        <c:lblOffset val="100"/>
        <c:noMultiLvlLbl val="0"/>
      </c:catAx>
      <c:valAx>
        <c:axId val="2048721696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204871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787894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rgbClr val="787894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'1.13_titulad_situa_desemp'!$B$11</c:f>
              <c:strCache>
                <c:ptCount val="1"/>
                <c:pt idx="0">
                  <c:v>En situación de desempleo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787894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('1.13_titulad_situa_desemp'!$C$9,'1.13_titulad_situa_desemp'!$E$9,'1.13_titulad_situa_desemp'!$G$9,'1.13_titulad_situa_desemp'!$I$9)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('1.13_titulad_situa_desemp'!$C$11,'1.13_titulad_situa_desemp'!$E$11,'1.13_titulad_situa_desemp'!$G$11,'1.13_titulad_situa_desemp'!$I$11)</c:f>
              <c:numCache>
                <c:formatCode>0.00%</c:formatCode>
                <c:ptCount val="4"/>
                <c:pt idx="0">
                  <c:v>5.8084772370486655E-2</c:v>
                </c:pt>
                <c:pt idx="1">
                  <c:v>8.7939698492462318E-2</c:v>
                </c:pt>
                <c:pt idx="2">
                  <c:v>9.1787439613526575E-2</c:v>
                </c:pt>
                <c:pt idx="3">
                  <c:v>6.1503416856492028E-2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E-42EC-9A32-A0A1EE26DAFB}"/>
            </c:ext>
          </c:extLst>
        </c:ser>
        <c:ser>
          <c:idx val="1"/>
          <c:order val="1"/>
          <c:tx>
            <c:strRef>
              <c:f>'1.13_titulad_situa_desemp'!$B$12</c:f>
              <c:strCache>
                <c:ptCount val="1"/>
                <c:pt idx="0">
                  <c:v>En situación de no desempleo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('1.13_titulad_situa_desemp'!$C$9,'1.13_titulad_situa_desemp'!$E$9,'1.13_titulad_situa_desemp'!$G$9,'1.13_titulad_situa_desemp'!$I$9)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('1.13_titulad_situa_desemp'!$C$12,'1.13_titulad_situa_desemp'!$E$12,'1.13_titulad_situa_desemp'!$G$12,'1.13_titulad_situa_desemp'!$I$12)</c:f>
              <c:numCache>
                <c:formatCode>0.00%</c:formatCode>
                <c:ptCount val="4"/>
                <c:pt idx="0">
                  <c:v>0.9419152276295133</c:v>
                </c:pt>
                <c:pt idx="1">
                  <c:v>0.9120603015075377</c:v>
                </c:pt>
                <c:pt idx="2">
                  <c:v>0.90821256038647347</c:v>
                </c:pt>
                <c:pt idx="3">
                  <c:v>0.93849658314350792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E-42EC-9A32-A0A1EE26D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048717344"/>
        <c:axId val="2048724960"/>
      </c:barChart>
      <c:catAx>
        <c:axId val="204871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787894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8724960"/>
        <c:crosses val="autoZero"/>
        <c:auto val="1"/>
        <c:lblAlgn val="ctr"/>
        <c:lblOffset val="100"/>
        <c:noMultiLvlLbl val="0"/>
      </c:catAx>
      <c:valAx>
        <c:axId val="2048724960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204871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787894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rgbClr val="787894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90-470F-96A0-50F225AABE94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'1.13_titulad_situa_desemp'!$B$11</c:f>
              <c:strCache>
                <c:ptCount val="1"/>
                <c:pt idx="0">
                  <c:v>En situación de desempleo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787894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('1.13_titulad_situa_desemp'!$C$9,'1.13_titulad_situa_desemp'!$E$9,'1.13_titulad_situa_desemp'!$G$9,'1.13_titulad_situa_desemp'!$I$9)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('1.13_titulad_situa_desemp'!$D$11,'1.13_titulad_situa_desemp'!$F$11,'1.13_titulad_situa_desemp'!$H$11,'1.13_titulad_situa_desemp'!$J$11)</c:f>
              <c:numCache>
                <c:formatCode>0.00%</c:formatCode>
                <c:ptCount val="4"/>
                <c:pt idx="0">
                  <c:v>5.3856382978723402E-2</c:v>
                </c:pt>
                <c:pt idx="1">
                  <c:v>8.8709677419354843E-2</c:v>
                </c:pt>
                <c:pt idx="2">
                  <c:v>6.2427745664739881E-2</c:v>
                </c:pt>
                <c:pt idx="3">
                  <c:v>5.8486238532110095E-2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F2-492C-B001-AD0B9A7E431E}"/>
            </c:ext>
          </c:extLst>
        </c:ser>
        <c:ser>
          <c:idx val="1"/>
          <c:order val="1"/>
          <c:tx>
            <c:strRef>
              <c:f>'1.13_titulad_situa_desemp'!$B$12</c:f>
              <c:strCache>
                <c:ptCount val="1"/>
                <c:pt idx="0">
                  <c:v>En situación de no desempleo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('1.13_titulad_situa_desemp'!$C$9,'1.13_titulad_situa_desemp'!$E$9,'1.13_titulad_situa_desemp'!$G$9,'1.13_titulad_situa_desemp'!$I$9)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('1.13_titulad_situa_desemp'!$D$12,'1.13_titulad_situa_desemp'!$F$12,'1.13_titulad_situa_desemp'!$H$12,'1.13_titulad_situa_desemp'!$J$12)</c:f>
              <c:numCache>
                <c:formatCode>0.00%</c:formatCode>
                <c:ptCount val="4"/>
                <c:pt idx="0">
                  <c:v>0.94614361702127658</c:v>
                </c:pt>
                <c:pt idx="1">
                  <c:v>0.91129032258064513</c:v>
                </c:pt>
                <c:pt idx="2">
                  <c:v>0.93757225433526015</c:v>
                </c:pt>
                <c:pt idx="3">
                  <c:v>0.9415137614678899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F2-492C-B001-AD0B9A7E4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048717888"/>
        <c:axId val="2048728768"/>
      </c:barChart>
      <c:catAx>
        <c:axId val="204871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787894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2048728768"/>
        <c:crosses val="autoZero"/>
        <c:auto val="1"/>
        <c:lblAlgn val="ctr"/>
        <c:lblOffset val="100"/>
        <c:noMultiLvlLbl val="0"/>
      </c:catAx>
      <c:valAx>
        <c:axId val="2048728768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204871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787894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rgbClr val="787894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'1.13_titulad_situa_desemp'!$B$11</c:f>
              <c:strCache>
                <c:ptCount val="1"/>
                <c:pt idx="0">
                  <c:v>En situación de desempleo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B11-4B70-9DAD-4DC141801E80}"/>
              </c:ext>
            </c:extLst>
          </c:dPt>
          <c:dPt>
            <c:idx val="1"/>
            <c:bubble3D val="0"/>
            <c:spPr>
              <a:solidFill>
                <a:srgbClr val="FFC1CD"/>
              </a:solidFill>
              <a:ln w="19050">
                <a:solidFill>
                  <a:srgbClr val="D64265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B11-4B70-9DAD-4DC141801E8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'1.13_titulad_situa_desemp'!$G$10:$H$10</c:f>
              <c:strCache>
                <c:ptCount val="2"/>
                <c:pt idx="0">
                  <c:v>Universidad Privada</c:v>
                </c:pt>
                <c:pt idx="1">
                  <c:v>Universidad Pública</c:v>
                </c:pt>
              </c:strCache>
            </c:strRef>
          </c:cat>
          <c:val>
            <c:numRef>
              <c:f>'1.13_titulad_situa_desemp'!$I$11:$J$11</c:f>
              <c:numCache>
                <c:formatCode>0.00%</c:formatCode>
                <c:ptCount val="2"/>
                <c:pt idx="0">
                  <c:v>6.1503416856492028E-2</c:v>
                </c:pt>
                <c:pt idx="1">
                  <c:v>5.8486238532110095E-2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B11-4B70-9DAD-4DC141801E80}"/>
            </c:ext>
          </c:extLst>
        </c:ser>
        <c:ser>
          <c:idx val="1"/>
          <c:order val="1"/>
          <c:tx>
            <c:strRef>
              <c:f>'1.13_titulad_situa_desemp'!$B$12</c:f>
              <c:strCache>
                <c:ptCount val="1"/>
                <c:pt idx="0">
                  <c:v>En situación de no desempleo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rgbClr val="78789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B11-4B70-9DAD-4DC141801E80}"/>
              </c:ext>
            </c:extLst>
          </c:dPt>
          <c:dPt>
            <c:idx val="1"/>
            <c:bubble3D val="0"/>
            <c:spPr>
              <a:solidFill>
                <a:srgbClr val="FFC1CD"/>
              </a:solidFill>
              <a:ln w="19050">
                <a:solidFill>
                  <a:srgbClr val="D64265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6B11-4B70-9DAD-4DC141801E80}"/>
              </c:ext>
            </c:extLst>
          </c:dPt>
          <c:dLbls>
            <c:dLbl>
              <c:idx val="0"/>
              <c:layout>
                <c:manualLayout>
                  <c:x val="6.67518083855176E-2"/>
                  <c:y val="-1.11865723549555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11-4B70-9DAD-4DC141801E8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913580154214323E-2"/>
                  <c:y val="-6.836159689461620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11-4B70-9DAD-4DC141801E80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'1.13_titulad_situa_desemp'!$G$10:$H$10</c:f>
              <c:strCache>
                <c:ptCount val="2"/>
                <c:pt idx="0">
                  <c:v>Universidad Privada</c:v>
                </c:pt>
                <c:pt idx="1">
                  <c:v>Universidad Pública</c:v>
                </c:pt>
              </c:strCache>
            </c:strRef>
          </c:cat>
          <c:val>
            <c:numRef>
              <c:f>'1.13_titulad_situa_desemp'!$I$12:$J$12</c:f>
              <c:numCache>
                <c:formatCode>0.00%</c:formatCode>
                <c:ptCount val="2"/>
                <c:pt idx="0">
                  <c:v>0.93849658314350792</c:v>
                </c:pt>
                <c:pt idx="1">
                  <c:v>0.9415137614678899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B11-4B70-9DAD-4DC141801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6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04822301936868"/>
          <c:y val="0.42961722837842559"/>
          <c:w val="0.14690747750716535"/>
          <c:h val="0.141502212797967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rgbClr val="787894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rgbClr val="787894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92-4F38-9B0C-4DC046895DFA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192-4F38-9B0C-4DC046895DFA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35856"/>
        <c:axId val="2043043472"/>
      </c:barChart>
      <c:catAx>
        <c:axId val="204303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3043472"/>
        <c:crosses val="autoZero"/>
        <c:auto val="1"/>
        <c:lblAlgn val="ctr"/>
        <c:lblOffset val="100"/>
        <c:noMultiLvlLbl val="0"/>
      </c:catAx>
      <c:valAx>
        <c:axId val="2043043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43035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52-4C35-81AF-5CCB2020CF1D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490261826265167E-2"/>
          <c:y val="4.1652739353526758E-2"/>
          <c:w val="0.9790127010951063"/>
          <c:h val="0.80299772405391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'1.3_Alumnos_privado'!$B$22</c:f>
              <c:strCache>
                <c:ptCount val="1"/>
                <c:pt idx="0">
                  <c:v>Primera infancia*</c:v>
                </c:pt>
              </c:strCache>
            </c:strRef>
          </c:tx>
          <c:spPr>
            <a:solidFill>
              <a:srgbClr val="FFE5E5"/>
            </a:solidFill>
            <a:ln>
              <a:solidFill>
                <a:srgbClr val="D78F8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'1.3_Alumnos_privado'!$C$22:$R$22</c:f>
              <c:numCache>
                <c:formatCode>0.0%</c:formatCode>
                <c:ptCount val="16"/>
                <c:pt idx="0">
                  <c:v>0.13666281410579892</c:v>
                </c:pt>
                <c:pt idx="1">
                  <c:v>0.14015636079540841</c:v>
                </c:pt>
                <c:pt idx="2">
                  <c:v>0.13622626577741587</c:v>
                </c:pt>
                <c:pt idx="3">
                  <c:v>0.13564482111072484</c:v>
                </c:pt>
                <c:pt idx="4">
                  <c:v>0.13749227821255869</c:v>
                </c:pt>
                <c:pt idx="5">
                  <c:v>0.14103010656139212</c:v>
                </c:pt>
                <c:pt idx="6">
                  <c:v>0.15000287987098179</c:v>
                </c:pt>
                <c:pt idx="7">
                  <c:v>0.15345943927609576</c:v>
                </c:pt>
                <c:pt idx="8">
                  <c:v>0.1645135903598145</c:v>
                </c:pt>
                <c:pt idx="9">
                  <c:v>0.17786476983210703</c:v>
                </c:pt>
                <c:pt idx="10">
                  <c:v>0.1701016774384238</c:v>
                </c:pt>
                <c:pt idx="11">
                  <c:v>0.16676796808057051</c:v>
                </c:pt>
                <c:pt idx="12">
                  <c:v>0.16097494014623295</c:v>
                </c:pt>
                <c:pt idx="13">
                  <c:v>9.4940064745884928E-2</c:v>
                </c:pt>
                <c:pt idx="14">
                  <c:v>0.10197299404252043</c:v>
                </c:pt>
                <c:pt idx="15">
                  <c:v>0.13627371310695297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54-4B43-BACB-413CD95C50DA}"/>
            </c:ext>
          </c:extLst>
        </c:ser>
        <c:ser>
          <c:idx val="1"/>
          <c:order val="1"/>
          <c:tx>
            <c:strRef>
              <c:f>'1.3_Alumnos_privado'!$B$23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6426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'1.3_Alumnos_privado'!$C$23:$R$23</c:f>
              <c:numCache>
                <c:formatCode>0.0%</c:formatCode>
                <c:ptCount val="16"/>
                <c:pt idx="0">
                  <c:v>0.42381606101877628</c:v>
                </c:pt>
                <c:pt idx="1">
                  <c:v>0.41078629668856487</c:v>
                </c:pt>
                <c:pt idx="2">
                  <c:v>0.38096166560029754</c:v>
                </c:pt>
                <c:pt idx="3">
                  <c:v>0.37126660013632562</c:v>
                </c:pt>
                <c:pt idx="4">
                  <c:v>0.35572474631223172</c:v>
                </c:pt>
                <c:pt idx="5">
                  <c:v>0.34526425699906199</c:v>
                </c:pt>
                <c:pt idx="6">
                  <c:v>0.33130195767229625</c:v>
                </c:pt>
                <c:pt idx="7">
                  <c:v>0.32395430314682261</c:v>
                </c:pt>
                <c:pt idx="8">
                  <c:v>0.297089835155536</c:v>
                </c:pt>
                <c:pt idx="9">
                  <c:v>0.29304089051319365</c:v>
                </c:pt>
                <c:pt idx="10">
                  <c:v>0.29533983305385825</c:v>
                </c:pt>
                <c:pt idx="11">
                  <c:v>0.299456601072283</c:v>
                </c:pt>
                <c:pt idx="12">
                  <c:v>0.29762966970410237</c:v>
                </c:pt>
                <c:pt idx="13">
                  <c:v>0.30859859286638402</c:v>
                </c:pt>
                <c:pt idx="14">
                  <c:v>0.30011645477031462</c:v>
                </c:pt>
                <c:pt idx="15">
                  <c:v>0.29834471574206056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54-4B43-BACB-413CD95C50DA}"/>
            </c:ext>
          </c:extLst>
        </c:ser>
        <c:ser>
          <c:idx val="2"/>
          <c:order val="2"/>
          <c:tx>
            <c:strRef>
              <c:f>'1.3_Alumnos_privado'!$B$24</c:f>
              <c:strCache>
                <c:ptCount val="1"/>
                <c:pt idx="0">
                  <c:v>Secundaria </c:v>
                </c:pt>
              </c:strCache>
            </c:strRef>
          </c:tx>
          <c:spPr>
            <a:solidFill>
              <a:srgbClr val="BFBFBF"/>
            </a:solidFill>
            <a:ln>
              <a:solidFill>
                <a:srgbClr val="6E6E7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'1.3_Alumnos_privado'!$C$24:$R$24</c:f>
              <c:numCache>
                <c:formatCode>0.0%</c:formatCode>
                <c:ptCount val="16"/>
                <c:pt idx="0">
                  <c:v>0.26101280750399275</c:v>
                </c:pt>
                <c:pt idx="1">
                  <c:v>0.26439156236298583</c:v>
                </c:pt>
                <c:pt idx="2">
                  <c:v>0.30877898960638284</c:v>
                </c:pt>
                <c:pt idx="3">
                  <c:v>0.31593829859491451</c:v>
                </c:pt>
                <c:pt idx="4">
                  <c:v>0.32626666824053419</c:v>
                </c:pt>
                <c:pt idx="5">
                  <c:v>0.32601039903321855</c:v>
                </c:pt>
                <c:pt idx="6">
                  <c:v>0.31974327550125753</c:v>
                </c:pt>
                <c:pt idx="7">
                  <c:v>0.31649837534657949</c:v>
                </c:pt>
                <c:pt idx="8">
                  <c:v>0.30912991233117826</c:v>
                </c:pt>
                <c:pt idx="9">
                  <c:v>0.29797327203112006</c:v>
                </c:pt>
                <c:pt idx="10">
                  <c:v>0.28897586157963195</c:v>
                </c:pt>
                <c:pt idx="11">
                  <c:v>0.28045289566724096</c:v>
                </c:pt>
                <c:pt idx="12">
                  <c:v>0.27416457060725835</c:v>
                </c:pt>
                <c:pt idx="13">
                  <c:v>0.2936017646049402</c:v>
                </c:pt>
                <c:pt idx="14">
                  <c:v>0.2777956363146396</c:v>
                </c:pt>
                <c:pt idx="15">
                  <c:v>0.26970806036535816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54-4B43-BACB-413CD95C50DA}"/>
            </c:ext>
          </c:extLst>
        </c:ser>
        <c:ser>
          <c:idx val="3"/>
          <c:order val="3"/>
          <c:tx>
            <c:strRef>
              <c:f>'1.3_Alumnos_privado'!$B$25</c:f>
              <c:strCache>
                <c:ptCount val="1"/>
                <c:pt idx="0">
                  <c:v>Superior**</c:v>
                </c:pt>
              </c:strCache>
            </c:strRef>
          </c:tx>
          <c:spPr>
            <a:solidFill>
              <a:srgbClr val="DCE6F2"/>
            </a:solidFill>
            <a:ln>
              <a:solidFill>
                <a:srgbClr val="376092"/>
              </a:solidFill>
            </a:ln>
          </c:spPr>
          <c:invertIfNegative val="0"/>
          <c:dLbls>
            <c:dLbl>
              <c:idx val="5"/>
              <c:layout>
                <c:manualLayout>
                  <c:x val="0"/>
                  <c:y val="-1.463722095207554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D54-4B43-BACB-413CD95C50D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1.463722095207554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D54-4B43-BACB-413CD95C50D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'1.3_Alumnos_privado'!$C$21:$R$21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'1.3_Alumnos_privado'!$C$25:$R$25</c:f>
              <c:numCache>
                <c:formatCode>0.0%</c:formatCode>
                <c:ptCount val="16"/>
                <c:pt idx="0">
                  <c:v>0.17850831737143208</c:v>
                </c:pt>
                <c:pt idx="1">
                  <c:v>0.18466578015304089</c:v>
                </c:pt>
                <c:pt idx="2">
                  <c:v>0.17403307901590379</c:v>
                </c:pt>
                <c:pt idx="3">
                  <c:v>0.177150280158035</c:v>
                </c:pt>
                <c:pt idx="4">
                  <c:v>0.18051630723467546</c:v>
                </c:pt>
                <c:pt idx="5">
                  <c:v>0.18769523740632732</c:v>
                </c:pt>
                <c:pt idx="6">
                  <c:v>0.1989518869554644</c:v>
                </c:pt>
                <c:pt idx="7">
                  <c:v>0.20608788223050217</c:v>
                </c:pt>
                <c:pt idx="8">
                  <c:v>0.22926666215347122</c:v>
                </c:pt>
                <c:pt idx="9">
                  <c:v>0.23112106762357926</c:v>
                </c:pt>
                <c:pt idx="10">
                  <c:v>0.24558262792808602</c:v>
                </c:pt>
                <c:pt idx="11">
                  <c:v>0.25332253517990555</c:v>
                </c:pt>
                <c:pt idx="12">
                  <c:v>0.26723081954240635</c:v>
                </c:pt>
                <c:pt idx="13">
                  <c:v>0.30285957778279088</c:v>
                </c:pt>
                <c:pt idx="14">
                  <c:v>0.32011491487252536</c:v>
                </c:pt>
                <c:pt idx="15">
                  <c:v>0.29567351078562831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D54-4B43-BACB-413CD95C5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3044016"/>
        <c:axId val="2043035312"/>
      </c:barChart>
      <c:catAx>
        <c:axId val="2043044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43035312"/>
        <c:crosses val="autoZero"/>
        <c:auto val="1"/>
        <c:lblAlgn val="ctr"/>
        <c:lblOffset val="100"/>
        <c:noMultiLvlLbl val="0"/>
      </c:catAx>
      <c:valAx>
        <c:axId val="2043035312"/>
        <c:scaling>
          <c:orientation val="minMax"/>
          <c:max val="1"/>
        </c:scaling>
        <c:delete val="1"/>
        <c:axPos val="l"/>
        <c:numFmt formatCode="0.0%" sourceLinked="1"/>
        <c:majorTickMark val="out"/>
        <c:minorTickMark val="none"/>
        <c:tickLblPos val="nextTo"/>
        <c:crossAx val="204304401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0536621699142167"/>
          <c:y val="0.94513480756381874"/>
          <c:w val="0.80327537568445317"/>
          <c:h val="3.09925043153389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ysClr val="windowText" lastClr="000000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#'1.10_Num_Instituc'!A1"/><Relationship Id="rId2" Type="http://schemas.openxmlformats.org/officeDocument/2006/relationships/chart" Target="../charts/chart4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12" Type="http://schemas.openxmlformats.org/officeDocument/2006/relationships/hyperlink" Target="#'1.11_titulad_quintil_sect'!A1"/><Relationship Id="rId2" Type="http://schemas.openxmlformats.org/officeDocument/2006/relationships/chart" Target="../charts/chart42.xml"/><Relationship Id="rId1" Type="http://schemas.openxmlformats.org/officeDocument/2006/relationships/image" Target="../media/image1.png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image" Target="../media/image1.png"/><Relationship Id="rId6" Type="http://schemas.openxmlformats.org/officeDocument/2006/relationships/hyperlink" Target="#'1.12_titulad_situa_pobrez'!A1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image" Target="../media/image1.png"/><Relationship Id="rId5" Type="http://schemas.openxmlformats.org/officeDocument/2006/relationships/hyperlink" Target="#'1.13_titulad_situa_desemp'!A1"/><Relationship Id="rId4" Type="http://schemas.openxmlformats.org/officeDocument/2006/relationships/chart" Target="../charts/chart5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image" Target="../media/image1.png"/><Relationship Id="rId4" Type="http://schemas.openxmlformats.org/officeDocument/2006/relationships/chart" Target="../charts/chart6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hyperlink" Target="#'1.2_Alumnos_p&#250;blico'!A1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1.3_Alumnos_privado'!A1"/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openxmlformats.org/officeDocument/2006/relationships/hyperlink" Target="#'1.4_Alumnos_provincia'!A1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hyperlink" Target="#'1.5_Total_Docentes'!A1"/><Relationship Id="rId5" Type="http://schemas.openxmlformats.org/officeDocument/2006/relationships/chart" Target="../charts/chart14.xml"/><Relationship Id="rId10" Type="http://schemas.openxmlformats.org/officeDocument/2006/relationships/image" Target="../media/image1.png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image" Target="../media/image1.png"/><Relationship Id="rId6" Type="http://schemas.openxmlformats.org/officeDocument/2006/relationships/chart" Target="../charts/chart23.xml"/><Relationship Id="rId11" Type="http://schemas.openxmlformats.org/officeDocument/2006/relationships/hyperlink" Target="#'1.6_Docentes_prov'!A1"/><Relationship Id="rId5" Type="http://schemas.openxmlformats.org/officeDocument/2006/relationships/chart" Target="../charts/chart2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1.7_Tasas_promoc'!A1"/><Relationship Id="rId2" Type="http://schemas.openxmlformats.org/officeDocument/2006/relationships/chart" Target="../charts/chart28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hyperlink" Target="#'1.8_A&#241;os_promed_escol'!A1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'1.9_Tasa_matricul'!A1"/><Relationship Id="rId2" Type="http://schemas.openxmlformats.org/officeDocument/2006/relationships/chart" Target="../charts/chart4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142874</xdr:colOff>
      <xdr:row>2</xdr:row>
      <xdr:rowOff>-1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0310812" cy="1214437"/>
        </a:xfrm>
        <a:prstGeom prst="rect">
          <a:avLst/>
        </a:prstGeom>
      </xdr:spPr>
    </xdr:pic>
    <xdr:clientData/>
  </xdr:twoCellAnchor>
  <xdr:twoCellAnchor>
    <xdr:from>
      <xdr:col>2</xdr:col>
      <xdr:colOff>100008</xdr:colOff>
      <xdr:row>0</xdr:row>
      <xdr:rowOff>154786</xdr:rowOff>
    </xdr:from>
    <xdr:to>
      <xdr:col>14</xdr:col>
      <xdr:colOff>476698</xdr:colOff>
      <xdr:row>3</xdr:row>
      <xdr:rowOff>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38333" y="154786"/>
          <a:ext cx="9854065" cy="483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297656</xdr:colOff>
      <xdr:row>0</xdr:row>
      <xdr:rowOff>547688</xdr:rowOff>
    </xdr:from>
    <xdr:to>
      <xdr:col>12</xdr:col>
      <xdr:colOff>350080</xdr:colOff>
      <xdr:row>0</xdr:row>
      <xdr:rowOff>966697</xdr:rowOff>
    </xdr:to>
    <xdr:sp macro="" textlink="">
      <xdr:nvSpPr>
        <xdr:cNvPr id="7" name="CuadroTexto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845594" y="547688"/>
          <a:ext cx="6910424" cy="419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300" b="0" i="0">
              <a:solidFill>
                <a:srgbClr val="646482"/>
              </a:solidFill>
              <a:latin typeface="Century Gothic" panose="020B0502020202020204" pitchFamily="34" charset="0"/>
            </a:rPr>
            <a:t>Indicadores Físicos 2021-2022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20</xdr:col>
      <xdr:colOff>65623</xdr:colOff>
      <xdr:row>4</xdr:row>
      <xdr:rowOff>63501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21544498" cy="1301750"/>
        </a:xfrm>
        <a:prstGeom prst="rect">
          <a:avLst/>
        </a:prstGeom>
      </xdr:spPr>
    </xdr:pic>
    <xdr:clientData/>
  </xdr:twoCellAnchor>
  <xdr:twoCellAnchor>
    <xdr:from>
      <xdr:col>2</xdr:col>
      <xdr:colOff>1073940</xdr:colOff>
      <xdr:row>0</xdr:row>
      <xdr:rowOff>73823</xdr:rowOff>
    </xdr:from>
    <xdr:to>
      <xdr:col>11</xdr:col>
      <xdr:colOff>57599</xdr:colOff>
      <xdr:row>0</xdr:row>
      <xdr:rowOff>585787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2645565" y="73823"/>
          <a:ext cx="10985159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1112040</xdr:colOff>
      <xdr:row>0</xdr:row>
      <xdr:rowOff>590404</xdr:rowOff>
    </xdr:from>
    <xdr:to>
      <xdr:col>8</xdr:col>
      <xdr:colOff>180976</xdr:colOff>
      <xdr:row>0</xdr:row>
      <xdr:rowOff>983456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683665" y="590404"/>
          <a:ext cx="789861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1111250</xdr:colOff>
      <xdr:row>35</xdr:row>
      <xdr:rowOff>126999</xdr:rowOff>
    </xdr:from>
    <xdr:to>
      <xdr:col>16</xdr:col>
      <xdr:colOff>714375</xdr:colOff>
      <xdr:row>60</xdr:row>
      <xdr:rowOff>31750</xdr:rowOff>
    </xdr:to>
    <xdr:graphicFrame macro="">
      <xdr:nvGraphicFramePr>
        <xdr:cNvPr id="8" name="Gráfico 5">
          <a:extLst>
            <a:ext uri="{FF2B5EF4-FFF2-40B4-BE49-F238E27FC236}">
              <a16:creationId xmlns=""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5</xdr:row>
      <xdr:rowOff>349250</xdr:rowOff>
    </xdr:from>
    <xdr:to>
      <xdr:col>16</xdr:col>
      <xdr:colOff>0</xdr:colOff>
      <xdr:row>6</xdr:row>
      <xdr:rowOff>79375</xdr:rowOff>
    </xdr:to>
    <xdr:sp macro="" textlink="">
      <xdr:nvSpPr>
        <xdr:cNvPr id="5" name="CuadroTexto 4">
          <a:hlinkClick xmlns:r="http://schemas.openxmlformats.org/officeDocument/2006/relationships" r:id="rId3"/>
        </xdr:cNvPr>
        <xdr:cNvSpPr txBox="1"/>
      </xdr:nvSpPr>
      <xdr:spPr>
        <a:xfrm>
          <a:off x="17446625" y="1841500"/>
          <a:ext cx="936625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C" sz="1100" u="sng"/>
            <a:t>Siguiente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0</xdr:row>
      <xdr:rowOff>13607</xdr:rowOff>
    </xdr:from>
    <xdr:to>
      <xdr:col>16</xdr:col>
      <xdr:colOff>381000</xdr:colOff>
      <xdr:row>4</xdr:row>
      <xdr:rowOff>108857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A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821" y="13607"/>
          <a:ext cx="20301858" cy="1333500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68</xdr:row>
      <xdr:rowOff>0</xdr:rowOff>
    </xdr:from>
    <xdr:to>
      <xdr:col>5</xdr:col>
      <xdr:colOff>28575</xdr:colOff>
      <xdr:row>68</xdr:row>
      <xdr:rowOff>0</xdr:rowOff>
    </xdr:to>
    <xdr:graphicFrame macro="">
      <xdr:nvGraphicFramePr>
        <xdr:cNvPr id="2" name="3 Gráfico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68</xdr:row>
      <xdr:rowOff>0</xdr:rowOff>
    </xdr:from>
    <xdr:to>
      <xdr:col>4</xdr:col>
      <xdr:colOff>1295399</xdr:colOff>
      <xdr:row>68</xdr:row>
      <xdr:rowOff>0</xdr:rowOff>
    </xdr:to>
    <xdr:graphicFrame macro="">
      <xdr:nvGraphicFramePr>
        <xdr:cNvPr id="3" name="4 Gráfico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69</xdr:row>
      <xdr:rowOff>0</xdr:rowOff>
    </xdr:from>
    <xdr:to>
      <xdr:col>5</xdr:col>
      <xdr:colOff>28575</xdr:colOff>
      <xdr:row>69</xdr:row>
      <xdr:rowOff>0</xdr:rowOff>
    </xdr:to>
    <xdr:graphicFrame macro="">
      <xdr:nvGraphicFramePr>
        <xdr:cNvPr id="4" name="5 Gráfico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69</xdr:row>
      <xdr:rowOff>0</xdr:rowOff>
    </xdr:from>
    <xdr:to>
      <xdr:col>4</xdr:col>
      <xdr:colOff>1295399</xdr:colOff>
      <xdr:row>69</xdr:row>
      <xdr:rowOff>0</xdr:rowOff>
    </xdr:to>
    <xdr:graphicFrame macro="">
      <xdr:nvGraphicFramePr>
        <xdr:cNvPr id="5" name="6 Gráfico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171450</xdr:colOff>
      <xdr:row>69</xdr:row>
      <xdr:rowOff>0</xdr:rowOff>
    </xdr:from>
    <xdr:to>
      <xdr:col>5</xdr:col>
      <xdr:colOff>28575</xdr:colOff>
      <xdr:row>69</xdr:row>
      <xdr:rowOff>0</xdr:rowOff>
    </xdr:to>
    <xdr:graphicFrame macro="">
      <xdr:nvGraphicFramePr>
        <xdr:cNvPr id="6" name="7 Gráfico">
          <a:extLst>
            <a:ext uri="{FF2B5EF4-FFF2-40B4-BE49-F238E27FC236}">
              <a16:creationId xmlns=""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123825</xdr:colOff>
      <xdr:row>69</xdr:row>
      <xdr:rowOff>0</xdr:rowOff>
    </xdr:from>
    <xdr:to>
      <xdr:col>4</xdr:col>
      <xdr:colOff>1295399</xdr:colOff>
      <xdr:row>69</xdr:row>
      <xdr:rowOff>0</xdr:rowOff>
    </xdr:to>
    <xdr:graphicFrame macro="">
      <xdr:nvGraphicFramePr>
        <xdr:cNvPr id="7" name="8 Gráfico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171450</xdr:colOff>
      <xdr:row>69</xdr:row>
      <xdr:rowOff>0</xdr:rowOff>
    </xdr:from>
    <xdr:to>
      <xdr:col>5</xdr:col>
      <xdr:colOff>28575</xdr:colOff>
      <xdr:row>69</xdr:row>
      <xdr:rowOff>0</xdr:rowOff>
    </xdr:to>
    <xdr:graphicFrame macro="">
      <xdr:nvGraphicFramePr>
        <xdr:cNvPr id="8" name="9 Gráfico">
          <a:extLst>
            <a:ext uri="{FF2B5EF4-FFF2-40B4-BE49-F238E27FC236}">
              <a16:creationId xmlns=""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123825</xdr:colOff>
      <xdr:row>69</xdr:row>
      <xdr:rowOff>0</xdr:rowOff>
    </xdr:from>
    <xdr:to>
      <xdr:col>4</xdr:col>
      <xdr:colOff>1295399</xdr:colOff>
      <xdr:row>69</xdr:row>
      <xdr:rowOff>0</xdr:rowOff>
    </xdr:to>
    <xdr:graphicFrame macro="">
      <xdr:nvGraphicFramePr>
        <xdr:cNvPr id="9" name="10 Gráfico">
          <a:extLst>
            <a:ext uri="{FF2B5EF4-FFF2-40B4-BE49-F238E27FC236}">
              <a16:creationId xmlns=""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2302665</xdr:colOff>
      <xdr:row>0</xdr:row>
      <xdr:rowOff>92873</xdr:rowOff>
    </xdr:from>
    <xdr:to>
      <xdr:col>9</xdr:col>
      <xdr:colOff>171899</xdr:colOff>
      <xdr:row>0</xdr:row>
      <xdr:rowOff>604837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2493165" y="92873"/>
          <a:ext cx="938305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6</xdr:col>
      <xdr:colOff>323851</xdr:colOff>
      <xdr:row>0</xdr:row>
      <xdr:rowOff>964406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2559840" y="571354"/>
          <a:ext cx="576501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98424</xdr:colOff>
      <xdr:row>17</xdr:row>
      <xdr:rowOff>508000</xdr:rowOff>
    </xdr:from>
    <xdr:to>
      <xdr:col>15</xdr:col>
      <xdr:colOff>174625</xdr:colOff>
      <xdr:row>43</xdr:row>
      <xdr:rowOff>15875</xdr:rowOff>
    </xdr:to>
    <xdr:graphicFrame macro="">
      <xdr:nvGraphicFramePr>
        <xdr:cNvPr id="17" name="Gráfico 16">
          <a:extLst>
            <a:ext uri="{FF2B5EF4-FFF2-40B4-BE49-F238E27FC236}">
              <a16:creationId xmlns="" xmlns:a16="http://schemas.microsoft.com/office/drawing/2014/main" id="{00000000-0008-0000-0A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244929</xdr:colOff>
      <xdr:row>48</xdr:row>
      <xdr:rowOff>54427</xdr:rowOff>
    </xdr:from>
    <xdr:to>
      <xdr:col>17</xdr:col>
      <xdr:colOff>312964</xdr:colOff>
      <xdr:row>70</xdr:row>
      <xdr:rowOff>108856</xdr:rowOff>
    </xdr:to>
    <xdr:graphicFrame macro="">
      <xdr:nvGraphicFramePr>
        <xdr:cNvPr id="18" name="Gráfico 17">
          <a:extLst>
            <a:ext uri="{FF2B5EF4-FFF2-40B4-BE49-F238E27FC236}">
              <a16:creationId xmlns="" xmlns:a16="http://schemas.microsoft.com/office/drawing/2014/main" id="{00000000-0008-0000-0A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353786</xdr:colOff>
      <xdr:row>5</xdr:row>
      <xdr:rowOff>449036</xdr:rowOff>
    </xdr:from>
    <xdr:to>
      <xdr:col>15</xdr:col>
      <xdr:colOff>1197429</xdr:colOff>
      <xdr:row>6</xdr:row>
      <xdr:rowOff>176894</xdr:rowOff>
    </xdr:to>
    <xdr:sp macro="" textlink="">
      <xdr:nvSpPr>
        <xdr:cNvPr id="13" name="CuadroTexto 12">
          <a:hlinkClick xmlns:r="http://schemas.openxmlformats.org/officeDocument/2006/relationships" r:id="rId12"/>
        </xdr:cNvPr>
        <xdr:cNvSpPr txBox="1"/>
      </xdr:nvSpPr>
      <xdr:spPr>
        <a:xfrm>
          <a:off x="19104429" y="1932215"/>
          <a:ext cx="843643" cy="3265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C" sz="1100" u="sng"/>
            <a:t>Siguiente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494248</xdr:colOff>
      <xdr:row>4</xdr:row>
      <xdr:rowOff>15875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544498" cy="1254125"/>
        </a:xfrm>
        <a:prstGeom prst="rect">
          <a:avLst/>
        </a:prstGeom>
      </xdr:spPr>
    </xdr:pic>
    <xdr:clientData/>
  </xdr:twoCellAnchor>
  <xdr:twoCellAnchor>
    <xdr:from>
      <xdr:col>1</xdr:col>
      <xdr:colOff>1570601</xdr:colOff>
      <xdr:row>0</xdr:row>
      <xdr:rowOff>105573</xdr:rowOff>
    </xdr:from>
    <xdr:to>
      <xdr:col>6</xdr:col>
      <xdr:colOff>1074965</xdr:colOff>
      <xdr:row>0</xdr:row>
      <xdr:rowOff>617537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1792851" y="105573"/>
          <a:ext cx="8029239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858040</xdr:colOff>
      <xdr:row>0</xdr:row>
      <xdr:rowOff>558654</xdr:rowOff>
    </xdr:from>
    <xdr:to>
      <xdr:col>7</xdr:col>
      <xdr:colOff>1212851</xdr:colOff>
      <xdr:row>0</xdr:row>
      <xdr:rowOff>951706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3064665" y="558654"/>
          <a:ext cx="8530436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1263198</xdr:colOff>
      <xdr:row>17</xdr:row>
      <xdr:rowOff>633185</xdr:rowOff>
    </xdr:from>
    <xdr:to>
      <xdr:col>7</xdr:col>
      <xdr:colOff>349250</xdr:colOff>
      <xdr:row>33</xdr:row>
      <xdr:rowOff>273844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id="{00000000-0008-0000-0B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1166247</xdr:colOff>
      <xdr:row>39</xdr:row>
      <xdr:rowOff>32318</xdr:rowOff>
    </xdr:from>
    <xdr:to>
      <xdr:col>7</xdr:col>
      <xdr:colOff>250031</xdr:colOff>
      <xdr:row>54</xdr:row>
      <xdr:rowOff>31750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1603375</xdr:colOff>
      <xdr:row>39</xdr:row>
      <xdr:rowOff>63501</xdr:rowOff>
    </xdr:from>
    <xdr:to>
      <xdr:col>16</xdr:col>
      <xdr:colOff>269875</xdr:colOff>
      <xdr:row>54</xdr:row>
      <xdr:rowOff>15875</xdr:rowOff>
    </xdr:to>
    <xdr:graphicFrame macro="">
      <xdr:nvGraphicFramePr>
        <xdr:cNvPr id="11" name="Gráfico 10">
          <a:extLst>
            <a:ext uri="{FF2B5EF4-FFF2-40B4-BE49-F238E27FC236}">
              <a16:creationId xmlns="" xmlns:a16="http://schemas.microsoft.com/office/drawing/2014/main" id="{00000000-0008-0000-0B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1603374</xdr:colOff>
      <xdr:row>18</xdr:row>
      <xdr:rowOff>25400</xdr:rowOff>
    </xdr:from>
    <xdr:to>
      <xdr:col>14</xdr:col>
      <xdr:colOff>825499</xdr:colOff>
      <xdr:row>34</xdr:row>
      <xdr:rowOff>158750</xdr:rowOff>
    </xdr:to>
    <xdr:graphicFrame macro="">
      <xdr:nvGraphicFramePr>
        <xdr:cNvPr id="12" name="Gráfico 11">
          <a:extLst>
            <a:ext uri="{FF2B5EF4-FFF2-40B4-BE49-F238E27FC236}">
              <a16:creationId xmlns="" xmlns:a16="http://schemas.microsoft.com/office/drawing/2014/main" id="{00000000-0008-0000-0B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682626</xdr:colOff>
      <xdr:row>6</xdr:row>
      <xdr:rowOff>174625</xdr:rowOff>
    </xdr:from>
    <xdr:to>
      <xdr:col>9</xdr:col>
      <xdr:colOff>1571626</xdr:colOff>
      <xdr:row>7</xdr:row>
      <xdr:rowOff>190500</xdr:rowOff>
    </xdr:to>
    <xdr:sp macro="" textlink="">
      <xdr:nvSpPr>
        <xdr:cNvPr id="5" name="CuadroTexto 4">
          <a:hlinkClick xmlns:r="http://schemas.openxmlformats.org/officeDocument/2006/relationships" r:id="rId6"/>
        </xdr:cNvPr>
        <xdr:cNvSpPr txBox="1"/>
      </xdr:nvSpPr>
      <xdr:spPr>
        <a:xfrm>
          <a:off x="14335126" y="2270125"/>
          <a:ext cx="889000" cy="317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C" sz="1100" u="sng"/>
            <a:t>Siguiente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0.43323</cdr:x>
      <cdr:y>0.44879</cdr:y>
    </cdr:from>
    <cdr:to>
      <cdr:x>0.60874</cdr:x>
      <cdr:y>0.57469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990193" y="2216547"/>
          <a:ext cx="1616515" cy="6218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400" b="1">
              <a:solidFill>
                <a:sysClr val="windowText" lastClr="000000"/>
              </a:solidFill>
              <a:latin typeface="Century Gothic" panose="020B0502020202020204" pitchFamily="34" charset="0"/>
            </a:rPr>
            <a:t>Universidad</a:t>
          </a:r>
          <a:r>
            <a:rPr lang="es-EC" sz="1400" b="1" baseline="0">
              <a:solidFill>
                <a:srgbClr val="787894"/>
              </a:solidFill>
              <a:latin typeface="Century Gothic" panose="020B0502020202020204" pitchFamily="34" charset="0"/>
            </a:rPr>
            <a:t> </a:t>
          </a:r>
        </a:p>
        <a:p xmlns:a="http://schemas.openxmlformats.org/drawingml/2006/main">
          <a:pPr algn="ctr"/>
          <a:r>
            <a:rPr lang="es-EC" sz="1400" b="1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Privada</a:t>
          </a:r>
        </a:p>
      </cdr:txBody>
    </cdr:sp>
  </cdr:relSizeAnchor>
  <cdr:relSizeAnchor xmlns:cdr="http://schemas.openxmlformats.org/drawingml/2006/chartDrawing">
    <cdr:from>
      <cdr:x>0.70373</cdr:x>
      <cdr:y>0.85811</cdr:y>
    </cdr:from>
    <cdr:to>
      <cdr:x>0.99834</cdr:x>
      <cdr:y>0.96359</cdr:y>
    </cdr:to>
    <cdr:sp macro="" textlink="">
      <cdr:nvSpPr>
        <cdr:cNvPr id="11" name="CuadroTexto 1"/>
        <cdr:cNvSpPr txBox="1"/>
      </cdr:nvSpPr>
      <cdr:spPr>
        <a:xfrm xmlns:a="http://schemas.openxmlformats.org/drawingml/2006/main">
          <a:off x="5384800" y="4003675"/>
          <a:ext cx="2254250" cy="492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1200">
              <a:solidFill>
                <a:srgbClr val="787894"/>
              </a:solidFill>
              <a:latin typeface="Century Gothic" panose="020B0502020202020204" pitchFamily="34" charset="0"/>
            </a:rPr>
            <a:t>Anillo</a:t>
          </a:r>
          <a:r>
            <a:rPr lang="es-EC" sz="1200" baseline="0">
              <a:solidFill>
                <a:srgbClr val="787894"/>
              </a:solidFill>
              <a:latin typeface="Century Gothic" panose="020B0502020202020204" pitchFamily="34" charset="0"/>
            </a:rPr>
            <a:t> externo: año 2022</a:t>
          </a:r>
        </a:p>
        <a:p xmlns:a="http://schemas.openxmlformats.org/drawingml/2006/main">
          <a:r>
            <a:rPr lang="es-EC" sz="1200" baseline="0">
              <a:solidFill>
                <a:srgbClr val="787894"/>
              </a:solidFill>
              <a:latin typeface="Century Gothic" panose="020B0502020202020204" pitchFamily="34" charset="0"/>
            </a:rPr>
            <a:t>Anillo interno: año 2020</a:t>
          </a:r>
          <a:endParaRPr lang="es-EC" sz="1200">
            <a:solidFill>
              <a:srgbClr val="787894"/>
            </a:solidFill>
            <a:latin typeface="Century Gothic" panose="020B0502020202020204" pitchFamily="34" charset="0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0.43323</cdr:x>
      <cdr:y>0.44879</cdr:y>
    </cdr:from>
    <cdr:to>
      <cdr:x>0.64186</cdr:x>
      <cdr:y>0.57469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314968" y="2093903"/>
          <a:ext cx="1596384" cy="587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400" b="1">
              <a:solidFill>
                <a:schemeClr val="tx1">
                  <a:lumMod val="95000"/>
                  <a:lumOff val="5000"/>
                </a:schemeClr>
              </a:solidFill>
              <a:latin typeface="Century Gothic" panose="020B0502020202020204" pitchFamily="34" charset="0"/>
            </a:rPr>
            <a:t>Universidad</a:t>
          </a:r>
          <a:r>
            <a:rPr lang="es-EC" sz="1400" b="1" baseline="0">
              <a:solidFill>
                <a:schemeClr val="tx1">
                  <a:lumMod val="95000"/>
                  <a:lumOff val="5000"/>
                </a:schemeClr>
              </a:solidFill>
              <a:latin typeface="Century Gothic" panose="020B0502020202020204" pitchFamily="34" charset="0"/>
            </a:rPr>
            <a:t> </a:t>
          </a:r>
        </a:p>
        <a:p xmlns:a="http://schemas.openxmlformats.org/drawingml/2006/main">
          <a:pPr algn="ctr"/>
          <a:r>
            <a:rPr lang="es-EC" sz="1400" b="1" baseline="0">
              <a:solidFill>
                <a:schemeClr val="tx1">
                  <a:lumMod val="95000"/>
                  <a:lumOff val="5000"/>
                </a:schemeClr>
              </a:solidFill>
              <a:latin typeface="Century Gothic" panose="020B0502020202020204" pitchFamily="34" charset="0"/>
            </a:rPr>
            <a:t>Pública</a:t>
          </a:r>
          <a:endParaRPr lang="es-EC" sz="1400" b="1">
            <a:solidFill>
              <a:schemeClr val="tx1">
                <a:lumMod val="95000"/>
                <a:lumOff val="5000"/>
              </a:schemeClr>
            </a:solidFill>
            <a:latin typeface="Century Gothic" panose="020B0502020202020204" pitchFamily="34" charset="0"/>
          </a:endParaRPr>
        </a:p>
      </cdr:txBody>
    </cdr:sp>
  </cdr:relSizeAnchor>
  <cdr:relSizeAnchor xmlns:cdr="http://schemas.openxmlformats.org/drawingml/2006/chartDrawing">
    <cdr:from>
      <cdr:x>0.5249</cdr:x>
      <cdr:y>0.54781</cdr:y>
    </cdr:from>
    <cdr:to>
      <cdr:x>0.6444</cdr:x>
      <cdr:y>0.74379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4016375" y="25558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C" sz="1100"/>
        </a:p>
      </cdr:txBody>
    </cdr:sp>
  </cdr:relSizeAnchor>
  <cdr:relSizeAnchor xmlns:cdr="http://schemas.openxmlformats.org/drawingml/2006/chartDrawing">
    <cdr:from>
      <cdr:x>0.6888</cdr:x>
      <cdr:y>0.87104</cdr:y>
    </cdr:from>
    <cdr:to>
      <cdr:x>0.9834</cdr:x>
      <cdr:y>0.97652</cdr:y>
    </cdr:to>
    <cdr:sp macro="" textlink="">
      <cdr:nvSpPr>
        <cdr:cNvPr id="4" name="CuadroTexto 3"/>
        <cdr:cNvSpPr txBox="1"/>
      </cdr:nvSpPr>
      <cdr:spPr>
        <a:xfrm xmlns:a="http://schemas.openxmlformats.org/drawingml/2006/main">
          <a:off x="5270501" y="4064000"/>
          <a:ext cx="2254250" cy="492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200">
              <a:solidFill>
                <a:srgbClr val="787894"/>
              </a:solidFill>
              <a:latin typeface="Century Gothic" panose="020B0502020202020204" pitchFamily="34" charset="0"/>
            </a:rPr>
            <a:t>Anillo</a:t>
          </a:r>
          <a:r>
            <a:rPr lang="es-EC" sz="1200" baseline="0">
              <a:solidFill>
                <a:srgbClr val="787894"/>
              </a:solidFill>
              <a:latin typeface="Century Gothic" panose="020B0502020202020204" pitchFamily="34" charset="0"/>
            </a:rPr>
            <a:t> externo: año 2022</a:t>
          </a:r>
        </a:p>
        <a:p xmlns:a="http://schemas.openxmlformats.org/drawingml/2006/main">
          <a:r>
            <a:rPr lang="es-EC" sz="1200" baseline="0">
              <a:solidFill>
                <a:srgbClr val="787894"/>
              </a:solidFill>
              <a:latin typeface="Century Gothic" panose="020B0502020202020204" pitchFamily="34" charset="0"/>
            </a:rPr>
            <a:t>Anillo interno: año 2020</a:t>
          </a:r>
          <a:endParaRPr lang="es-EC" sz="1200">
            <a:solidFill>
              <a:srgbClr val="787894"/>
            </a:solidFill>
            <a:latin typeface="Century Gothic" panose="020B0502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453427</xdr:colOff>
      <xdr:row>1</xdr:row>
      <xdr:rowOff>95249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C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544498" cy="1088570"/>
        </a:xfrm>
        <a:prstGeom prst="rect">
          <a:avLst/>
        </a:prstGeom>
      </xdr:spPr>
    </xdr:pic>
    <xdr:clientData/>
  </xdr:twoCellAnchor>
  <xdr:twoCellAnchor>
    <xdr:from>
      <xdr:col>1</xdr:col>
      <xdr:colOff>1804190</xdr:colOff>
      <xdr:row>0</xdr:row>
      <xdr:rowOff>62484</xdr:rowOff>
    </xdr:from>
    <xdr:to>
      <xdr:col>6</xdr:col>
      <xdr:colOff>1308554</xdr:colOff>
      <xdr:row>0</xdr:row>
      <xdr:rowOff>574448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1981083" y="62484"/>
          <a:ext cx="7369292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0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1919397</xdr:colOff>
      <xdr:row>0</xdr:row>
      <xdr:rowOff>467941</xdr:rowOff>
    </xdr:from>
    <xdr:to>
      <xdr:col>7</xdr:col>
      <xdr:colOff>462190</xdr:colOff>
      <xdr:row>0</xdr:row>
      <xdr:rowOff>860993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2300397" y="467941"/>
          <a:ext cx="8149436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2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680355</xdr:colOff>
      <xdr:row>15</xdr:row>
      <xdr:rowOff>9522</xdr:rowOff>
    </xdr:from>
    <xdr:to>
      <xdr:col>8</xdr:col>
      <xdr:colOff>408212</xdr:colOff>
      <xdr:row>25</xdr:row>
      <xdr:rowOff>299355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00000000-0008-0000-0C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190501</xdr:colOff>
      <xdr:row>28</xdr:row>
      <xdr:rowOff>50343</xdr:rowOff>
    </xdr:from>
    <xdr:to>
      <xdr:col>3</xdr:col>
      <xdr:colOff>1306287</xdr:colOff>
      <xdr:row>37</xdr:row>
      <xdr:rowOff>99328</xdr:rowOff>
    </xdr:to>
    <xdr:graphicFrame macro="">
      <xdr:nvGraphicFramePr>
        <xdr:cNvPr id="13" name="Gráfico 12">
          <a:extLst>
            <a:ext uri="{FF2B5EF4-FFF2-40B4-BE49-F238E27FC236}">
              <a16:creationId xmlns="" xmlns:a16="http://schemas.microsoft.com/office/drawing/2014/main" id="{00000000-0008-0000-0C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1088571</xdr:colOff>
      <xdr:row>28</xdr:row>
      <xdr:rowOff>0</xdr:rowOff>
    </xdr:from>
    <xdr:to>
      <xdr:col>7</xdr:col>
      <xdr:colOff>1251857</xdr:colOff>
      <xdr:row>37</xdr:row>
      <xdr:rowOff>48985</xdr:rowOff>
    </xdr:to>
    <xdr:graphicFrame macro="">
      <xdr:nvGraphicFramePr>
        <xdr:cNvPr id="14" name="Gráfico 13">
          <a:extLst>
            <a:ext uri="{FF2B5EF4-FFF2-40B4-BE49-F238E27FC236}">
              <a16:creationId xmlns="" xmlns:a16="http://schemas.microsoft.com/office/drawing/2014/main" id="{00000000-0008-0000-0C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571500</xdr:colOff>
      <xdr:row>6</xdr:row>
      <xdr:rowOff>285751</xdr:rowOff>
    </xdr:from>
    <xdr:to>
      <xdr:col>9</xdr:col>
      <xdr:colOff>1442357</xdr:colOff>
      <xdr:row>7</xdr:row>
      <xdr:rowOff>231322</xdr:rowOff>
    </xdr:to>
    <xdr:sp macro="" textlink="">
      <xdr:nvSpPr>
        <xdr:cNvPr id="2" name="CuadroTexto 1">
          <a:hlinkClick xmlns:r="http://schemas.openxmlformats.org/officeDocument/2006/relationships" r:id="rId5"/>
        </xdr:cNvPr>
        <xdr:cNvSpPr txBox="1"/>
      </xdr:nvSpPr>
      <xdr:spPr>
        <a:xfrm>
          <a:off x="13607143" y="2367644"/>
          <a:ext cx="870857" cy="2449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285750</xdr:colOff>
      <xdr:row>1</xdr:row>
      <xdr:rowOff>163286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D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0056929" cy="1156607"/>
        </a:xfrm>
        <a:prstGeom prst="rect">
          <a:avLst/>
        </a:prstGeom>
      </xdr:spPr>
    </xdr:pic>
    <xdr:clientData/>
  </xdr:twoCellAnchor>
  <xdr:twoCellAnchor>
    <xdr:from>
      <xdr:col>1</xdr:col>
      <xdr:colOff>1817797</xdr:colOff>
      <xdr:row>0</xdr:row>
      <xdr:rowOff>21662</xdr:rowOff>
    </xdr:from>
    <xdr:to>
      <xdr:col>6</xdr:col>
      <xdr:colOff>1322161</xdr:colOff>
      <xdr:row>0</xdr:row>
      <xdr:rowOff>533626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SpPr txBox="1"/>
      </xdr:nvSpPr>
      <xdr:spPr>
        <a:xfrm>
          <a:off x="2198797" y="21662"/>
          <a:ext cx="769586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0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1933004</xdr:colOff>
      <xdr:row>0</xdr:row>
      <xdr:rowOff>454333</xdr:rowOff>
    </xdr:from>
    <xdr:to>
      <xdr:col>7</xdr:col>
      <xdr:colOff>475797</xdr:colOff>
      <xdr:row>0</xdr:row>
      <xdr:rowOff>847385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D00-000004000000}"/>
            </a:ext>
          </a:extLst>
        </xdr:cNvPr>
        <xdr:cNvSpPr txBox="1"/>
      </xdr:nvSpPr>
      <xdr:spPr>
        <a:xfrm>
          <a:off x="2314004" y="454333"/>
          <a:ext cx="8285507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2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299358</xdr:colOff>
      <xdr:row>28</xdr:row>
      <xdr:rowOff>159201</xdr:rowOff>
    </xdr:from>
    <xdr:to>
      <xdr:col>3</xdr:col>
      <xdr:colOff>1415144</xdr:colOff>
      <xdr:row>37</xdr:row>
      <xdr:rowOff>208186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1265464</xdr:colOff>
      <xdr:row>28</xdr:row>
      <xdr:rowOff>163286</xdr:rowOff>
    </xdr:from>
    <xdr:to>
      <xdr:col>7</xdr:col>
      <xdr:colOff>1428750</xdr:colOff>
      <xdr:row>37</xdr:row>
      <xdr:rowOff>212271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id="{00000000-0008-0000-0D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381001</xdr:colOff>
      <xdr:row>15</xdr:row>
      <xdr:rowOff>36739</xdr:rowOff>
    </xdr:from>
    <xdr:to>
      <xdr:col>8</xdr:col>
      <xdr:colOff>27216</xdr:colOff>
      <xdr:row>26</xdr:row>
      <xdr:rowOff>108857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id="{00000000-0008-0000-0D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0.00477</cdr:x>
      <cdr:y>0.01492</cdr:y>
    </cdr:from>
    <cdr:to>
      <cdr:x>0.35323</cdr:x>
      <cdr:y>0.15835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52184" y="50207"/>
          <a:ext cx="3812244" cy="4826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1200">
              <a:solidFill>
                <a:srgbClr val="787894"/>
              </a:solidFill>
              <a:latin typeface="Century Gothic" panose="020B0502020202020204" pitchFamily="34" charset="0"/>
            </a:rPr>
            <a:t>Anillos</a:t>
          </a:r>
          <a:r>
            <a:rPr lang="es-EC" sz="1200" baseline="0">
              <a:solidFill>
                <a:srgbClr val="787894"/>
              </a:solidFill>
              <a:latin typeface="Century Gothic" panose="020B0502020202020204" pitchFamily="34" charset="0"/>
            </a:rPr>
            <a:t> externos: En situación de no desempleo</a:t>
          </a:r>
        </a:p>
        <a:p xmlns:a="http://schemas.openxmlformats.org/drawingml/2006/main">
          <a:r>
            <a:rPr lang="es-EC" sz="1200" baseline="0">
              <a:solidFill>
                <a:srgbClr val="787894"/>
              </a:solidFill>
              <a:latin typeface="Century Gothic" panose="020B0502020202020204" pitchFamily="34" charset="0"/>
            </a:rPr>
            <a:t>Anillos internos: En situación de desempleo</a:t>
          </a:r>
          <a:endParaRPr lang="es-EC" sz="1200">
            <a:solidFill>
              <a:srgbClr val="787894"/>
            </a:solidFill>
            <a:latin typeface="Century Gothic" panose="020B0502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18</xdr:col>
      <xdr:colOff>385392</xdr:colOff>
      <xdr:row>4</xdr:row>
      <xdr:rowOff>54429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" y="0"/>
          <a:ext cx="21544498" cy="1224643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41</xdr:row>
      <xdr:rowOff>0</xdr:rowOff>
    </xdr:from>
    <xdr:to>
      <xdr:col>5</xdr:col>
      <xdr:colOff>28575</xdr:colOff>
      <xdr:row>41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41</xdr:row>
      <xdr:rowOff>0</xdr:rowOff>
    </xdr:from>
    <xdr:to>
      <xdr:col>4</xdr:col>
      <xdr:colOff>1295399</xdr:colOff>
      <xdr:row>41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40821</xdr:colOff>
      <xdr:row>17</xdr:row>
      <xdr:rowOff>514866</xdr:rowOff>
    </xdr:from>
    <xdr:to>
      <xdr:col>18</xdr:col>
      <xdr:colOff>360406</xdr:colOff>
      <xdr:row>41</xdr:row>
      <xdr:rowOff>315234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352420</xdr:colOff>
      <xdr:row>0</xdr:row>
      <xdr:rowOff>87430</xdr:rowOff>
    </xdr:from>
    <xdr:to>
      <xdr:col>11</xdr:col>
      <xdr:colOff>779117</xdr:colOff>
      <xdr:row>1</xdr:row>
      <xdr:rowOff>55680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223527" y="87430"/>
          <a:ext cx="9489054" cy="566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570135</xdr:colOff>
      <xdr:row>0</xdr:row>
      <xdr:rowOff>548222</xdr:rowOff>
    </xdr:from>
    <xdr:to>
      <xdr:col>8</xdr:col>
      <xdr:colOff>341539</xdr:colOff>
      <xdr:row>3</xdr:row>
      <xdr:rowOff>7345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3441242" y="548222"/>
          <a:ext cx="5812976" cy="438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17</xdr:col>
      <xdr:colOff>284513</xdr:colOff>
      <xdr:row>5</xdr:row>
      <xdr:rowOff>420585</xdr:rowOff>
    </xdr:from>
    <xdr:to>
      <xdr:col>17</xdr:col>
      <xdr:colOff>1113312</xdr:colOff>
      <xdr:row>6</xdr:row>
      <xdr:rowOff>86591</xdr:rowOff>
    </xdr:to>
    <xdr:sp macro="" textlink="">
      <xdr:nvSpPr>
        <xdr:cNvPr id="3" name="CuadroTexto 2">
          <a:hlinkClick xmlns:r="http://schemas.openxmlformats.org/officeDocument/2006/relationships" r:id="rId5"/>
        </xdr:cNvPr>
        <xdr:cNvSpPr txBox="1"/>
      </xdr:nvSpPr>
      <xdr:spPr>
        <a:xfrm>
          <a:off x="20212792" y="1991591"/>
          <a:ext cx="828799" cy="2474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17011</xdr:rowOff>
    </xdr:from>
    <xdr:to>
      <xdr:col>20</xdr:col>
      <xdr:colOff>72427</xdr:colOff>
      <xdr:row>4</xdr:row>
      <xdr:rowOff>190501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011"/>
          <a:ext cx="21544498" cy="1479776"/>
        </a:xfrm>
        <a:prstGeom prst="rect">
          <a:avLst/>
        </a:prstGeom>
      </xdr:spPr>
    </xdr:pic>
    <xdr:clientData/>
  </xdr:twoCellAnchor>
  <xdr:twoCellAnchor>
    <xdr:from>
      <xdr:col>1</xdr:col>
      <xdr:colOff>244931</xdr:colOff>
      <xdr:row>18</xdr:row>
      <xdr:rowOff>408215</xdr:rowOff>
    </xdr:from>
    <xdr:to>
      <xdr:col>14</xdr:col>
      <xdr:colOff>421824</xdr:colOff>
      <xdr:row>41</xdr:row>
      <xdr:rowOff>81645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2012152</xdr:colOff>
      <xdr:row>0</xdr:row>
      <xdr:rowOff>121448</xdr:rowOff>
    </xdr:from>
    <xdr:to>
      <xdr:col>10</xdr:col>
      <xdr:colOff>698155</xdr:colOff>
      <xdr:row>0</xdr:row>
      <xdr:rowOff>689773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2316952" y="121448"/>
          <a:ext cx="9782628" cy="568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2031202</xdr:colOff>
      <xdr:row>0</xdr:row>
      <xdr:rowOff>580879</xdr:rowOff>
    </xdr:from>
    <xdr:to>
      <xdr:col>7</xdr:col>
      <xdr:colOff>61913</xdr:colOff>
      <xdr:row>2</xdr:row>
      <xdr:rowOff>73818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2336002" y="580879"/>
          <a:ext cx="6012661" cy="4073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17</xdr:col>
      <xdr:colOff>204108</xdr:colOff>
      <xdr:row>5</xdr:row>
      <xdr:rowOff>435429</xdr:rowOff>
    </xdr:from>
    <xdr:to>
      <xdr:col>17</xdr:col>
      <xdr:colOff>1020538</xdr:colOff>
      <xdr:row>6</xdr:row>
      <xdr:rowOff>204107</xdr:rowOff>
    </xdr:to>
    <xdr:sp macro="" textlink="">
      <xdr:nvSpPr>
        <xdr:cNvPr id="3" name="CuadroTexto 2">
          <a:hlinkClick xmlns:r="http://schemas.openxmlformats.org/officeDocument/2006/relationships" r:id="rId3"/>
        </xdr:cNvPr>
        <xdr:cNvSpPr txBox="1"/>
      </xdr:nvSpPr>
      <xdr:spPr>
        <a:xfrm>
          <a:off x="19090822" y="1986643"/>
          <a:ext cx="816430" cy="2585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303748</xdr:colOff>
      <xdr:row>4</xdr:row>
      <xdr:rowOff>117008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544498" cy="1600187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43</xdr:row>
      <xdr:rowOff>0</xdr:rowOff>
    </xdr:from>
    <xdr:to>
      <xdr:col>5</xdr:col>
      <xdr:colOff>28575</xdr:colOff>
      <xdr:row>43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43</xdr:row>
      <xdr:rowOff>0</xdr:rowOff>
    </xdr:from>
    <xdr:to>
      <xdr:col>4</xdr:col>
      <xdr:colOff>1295399</xdr:colOff>
      <xdr:row>43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43</xdr:row>
      <xdr:rowOff>0</xdr:rowOff>
    </xdr:from>
    <xdr:to>
      <xdr:col>5</xdr:col>
      <xdr:colOff>28575</xdr:colOff>
      <xdr:row>43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43</xdr:row>
      <xdr:rowOff>0</xdr:rowOff>
    </xdr:from>
    <xdr:to>
      <xdr:col>4</xdr:col>
      <xdr:colOff>1295399</xdr:colOff>
      <xdr:row>43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2100258</xdr:colOff>
      <xdr:row>0</xdr:row>
      <xdr:rowOff>83348</xdr:rowOff>
    </xdr:from>
    <xdr:to>
      <xdr:col>10</xdr:col>
      <xdr:colOff>736255</xdr:colOff>
      <xdr:row>0</xdr:row>
      <xdr:rowOff>651673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2347908" y="83348"/>
          <a:ext cx="9732622" cy="568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2147883</xdr:colOff>
      <xdr:row>0</xdr:row>
      <xdr:rowOff>571354</xdr:rowOff>
    </xdr:from>
    <xdr:to>
      <xdr:col>7</xdr:col>
      <xdr:colOff>154782</xdr:colOff>
      <xdr:row>0</xdr:row>
      <xdr:rowOff>992981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2395533" y="571354"/>
          <a:ext cx="5988849" cy="4216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163286</xdr:colOff>
      <xdr:row>19</xdr:row>
      <xdr:rowOff>81642</xdr:rowOff>
    </xdr:from>
    <xdr:to>
      <xdr:col>18</xdr:col>
      <xdr:colOff>244928</xdr:colOff>
      <xdr:row>41</xdr:row>
      <xdr:rowOff>326571</xdr:rowOff>
    </xdr:to>
    <xdr:graphicFrame macro="">
      <xdr:nvGraphicFramePr>
        <xdr:cNvPr id="13" name="3 Gráfico">
          <a:extLst>
            <a:ext uri="{FF2B5EF4-FFF2-40B4-BE49-F238E27FC236}">
              <a16:creationId xmlns=""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204108</xdr:colOff>
      <xdr:row>5</xdr:row>
      <xdr:rowOff>489856</xdr:rowOff>
    </xdr:from>
    <xdr:to>
      <xdr:col>18</xdr:col>
      <xdr:colOff>13608</xdr:colOff>
      <xdr:row>6</xdr:row>
      <xdr:rowOff>231320</xdr:rowOff>
    </xdr:to>
    <xdr:sp macro="" textlink="">
      <xdr:nvSpPr>
        <xdr:cNvPr id="3" name="CuadroTexto 2">
          <a:hlinkClick xmlns:r="http://schemas.openxmlformats.org/officeDocument/2006/relationships" r:id="rId7"/>
        </xdr:cNvPr>
        <xdr:cNvSpPr txBox="1"/>
      </xdr:nvSpPr>
      <xdr:spPr>
        <a:xfrm>
          <a:off x="18192751" y="2217963"/>
          <a:ext cx="762000" cy="2721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47626</xdr:rowOff>
    </xdr:from>
    <xdr:to>
      <xdr:col>15</xdr:col>
      <xdr:colOff>111124</xdr:colOff>
      <xdr:row>73</xdr:row>
      <xdr:rowOff>47626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72</xdr:row>
      <xdr:rowOff>0</xdr:rowOff>
    </xdr:from>
    <xdr:to>
      <xdr:col>5</xdr:col>
      <xdr:colOff>28575</xdr:colOff>
      <xdr:row>72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72</xdr:row>
      <xdr:rowOff>0</xdr:rowOff>
    </xdr:from>
    <xdr:to>
      <xdr:col>4</xdr:col>
      <xdr:colOff>1120139</xdr:colOff>
      <xdr:row>72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73</xdr:row>
      <xdr:rowOff>0</xdr:rowOff>
    </xdr:from>
    <xdr:to>
      <xdr:col>5</xdr:col>
      <xdr:colOff>28575</xdr:colOff>
      <xdr:row>73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73</xdr:row>
      <xdr:rowOff>0</xdr:rowOff>
    </xdr:from>
    <xdr:to>
      <xdr:col>4</xdr:col>
      <xdr:colOff>1120139</xdr:colOff>
      <xdr:row>73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171450</xdr:colOff>
      <xdr:row>73</xdr:row>
      <xdr:rowOff>0</xdr:rowOff>
    </xdr:from>
    <xdr:to>
      <xdr:col>5</xdr:col>
      <xdr:colOff>28575</xdr:colOff>
      <xdr:row>73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123825</xdr:colOff>
      <xdr:row>73</xdr:row>
      <xdr:rowOff>0</xdr:rowOff>
    </xdr:from>
    <xdr:to>
      <xdr:col>4</xdr:col>
      <xdr:colOff>1120139</xdr:colOff>
      <xdr:row>73</xdr:row>
      <xdr:rowOff>0</xdr:rowOff>
    </xdr:to>
    <xdr:graphicFrame macro="">
      <xdr:nvGraphicFramePr>
        <xdr:cNvPr id="9" name="8 Gráfico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171450</xdr:colOff>
      <xdr:row>73</xdr:row>
      <xdr:rowOff>0</xdr:rowOff>
    </xdr:from>
    <xdr:to>
      <xdr:col>5</xdr:col>
      <xdr:colOff>28575</xdr:colOff>
      <xdr:row>73</xdr:row>
      <xdr:rowOff>0</xdr:rowOff>
    </xdr:to>
    <xdr:graphicFrame macro="">
      <xdr:nvGraphicFramePr>
        <xdr:cNvPr id="10" name="9 Gráfico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123825</xdr:colOff>
      <xdr:row>73</xdr:row>
      <xdr:rowOff>0</xdr:rowOff>
    </xdr:from>
    <xdr:to>
      <xdr:col>4</xdr:col>
      <xdr:colOff>1120139</xdr:colOff>
      <xdr:row>73</xdr:row>
      <xdr:rowOff>0</xdr:rowOff>
    </xdr:to>
    <xdr:graphicFrame macro="">
      <xdr:nvGraphicFramePr>
        <xdr:cNvPr id="11" name="10 Gráfico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0</xdr:colOff>
      <xdr:row>0</xdr:row>
      <xdr:rowOff>79376</xdr:rowOff>
    </xdr:from>
    <xdr:to>
      <xdr:col>16</xdr:col>
      <xdr:colOff>283482</xdr:colOff>
      <xdr:row>3</xdr:row>
      <xdr:rowOff>158750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79376"/>
          <a:ext cx="19424196" cy="1099910"/>
        </a:xfrm>
        <a:prstGeom prst="rect">
          <a:avLst/>
        </a:prstGeom>
      </xdr:spPr>
    </xdr:pic>
    <xdr:clientData/>
  </xdr:twoCellAnchor>
  <xdr:twoCellAnchor>
    <xdr:from>
      <xdr:col>1</xdr:col>
      <xdr:colOff>2000246</xdr:colOff>
      <xdr:row>0</xdr:row>
      <xdr:rowOff>111923</xdr:rowOff>
    </xdr:from>
    <xdr:to>
      <xdr:col>8</xdr:col>
      <xdr:colOff>662437</xdr:colOff>
      <xdr:row>1</xdr:row>
      <xdr:rowOff>147637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2571746" y="111923"/>
          <a:ext cx="8196716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2047871</xdr:colOff>
      <xdr:row>1</xdr:row>
      <xdr:rowOff>104629</xdr:rowOff>
    </xdr:from>
    <xdr:to>
      <xdr:col>5</xdr:col>
      <xdr:colOff>973932</xdr:colOff>
      <xdr:row>2</xdr:row>
      <xdr:rowOff>223837</xdr:rowOff>
    </xdr:to>
    <xdr:sp macro="" textlink="">
      <xdr:nvSpPr>
        <xdr:cNvPr id="15" name="CuadroTexto 14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2619371" y="580879"/>
          <a:ext cx="5088736" cy="395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15</xdr:col>
      <xdr:colOff>312408</xdr:colOff>
      <xdr:row>5</xdr:row>
      <xdr:rowOff>578390</xdr:rowOff>
    </xdr:from>
    <xdr:to>
      <xdr:col>15</xdr:col>
      <xdr:colOff>1153783</xdr:colOff>
      <xdr:row>6</xdr:row>
      <xdr:rowOff>308514</xdr:rowOff>
    </xdr:to>
    <xdr:sp macro="" textlink="">
      <xdr:nvSpPr>
        <xdr:cNvPr id="12" name="CuadroTexto 11">
          <a:hlinkClick xmlns:r="http://schemas.openxmlformats.org/officeDocument/2006/relationships" r:id="rId11"/>
        </xdr:cNvPr>
        <xdr:cNvSpPr txBox="1"/>
      </xdr:nvSpPr>
      <xdr:spPr>
        <a:xfrm>
          <a:off x="18302078" y="2052069"/>
          <a:ext cx="841375" cy="3321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256123</xdr:colOff>
      <xdr:row>4</xdr:row>
      <xdr:rowOff>111125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544498" cy="1349375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41</xdr:row>
      <xdr:rowOff>0</xdr:rowOff>
    </xdr:from>
    <xdr:to>
      <xdr:col>5</xdr:col>
      <xdr:colOff>28575</xdr:colOff>
      <xdr:row>41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41</xdr:row>
      <xdr:rowOff>0</xdr:rowOff>
    </xdr:from>
    <xdr:to>
      <xdr:col>4</xdr:col>
      <xdr:colOff>1295399</xdr:colOff>
      <xdr:row>41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42</xdr:row>
      <xdr:rowOff>0</xdr:rowOff>
    </xdr:from>
    <xdr:to>
      <xdr:col>5</xdr:col>
      <xdr:colOff>28575</xdr:colOff>
      <xdr:row>42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42</xdr:row>
      <xdr:rowOff>0</xdr:rowOff>
    </xdr:from>
    <xdr:to>
      <xdr:col>4</xdr:col>
      <xdr:colOff>1295399</xdr:colOff>
      <xdr:row>42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171450</xdr:colOff>
      <xdr:row>42</xdr:row>
      <xdr:rowOff>0</xdr:rowOff>
    </xdr:from>
    <xdr:to>
      <xdr:col>5</xdr:col>
      <xdr:colOff>28575</xdr:colOff>
      <xdr:row>42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123825</xdr:colOff>
      <xdr:row>42</xdr:row>
      <xdr:rowOff>0</xdr:rowOff>
    </xdr:from>
    <xdr:to>
      <xdr:col>4</xdr:col>
      <xdr:colOff>1295399</xdr:colOff>
      <xdr:row>42</xdr:row>
      <xdr:rowOff>0</xdr:rowOff>
    </xdr:to>
    <xdr:graphicFrame macro="">
      <xdr:nvGraphicFramePr>
        <xdr:cNvPr id="9" name="8 Gráfico">
          <a:extLst>
            <a:ext uri="{FF2B5EF4-FFF2-40B4-BE49-F238E27FC236}">
              <a16:creationId xmlns=""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171450</xdr:colOff>
      <xdr:row>42</xdr:row>
      <xdr:rowOff>0</xdr:rowOff>
    </xdr:from>
    <xdr:to>
      <xdr:col>5</xdr:col>
      <xdr:colOff>28575</xdr:colOff>
      <xdr:row>42</xdr:row>
      <xdr:rowOff>0</xdr:rowOff>
    </xdr:to>
    <xdr:graphicFrame macro="">
      <xdr:nvGraphicFramePr>
        <xdr:cNvPr id="10" name="9 Gráfico">
          <a:extLst>
            <a:ext uri="{FF2B5EF4-FFF2-40B4-BE49-F238E27FC236}">
              <a16:creationId xmlns=""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123825</xdr:colOff>
      <xdr:row>42</xdr:row>
      <xdr:rowOff>0</xdr:rowOff>
    </xdr:from>
    <xdr:to>
      <xdr:col>4</xdr:col>
      <xdr:colOff>1295399</xdr:colOff>
      <xdr:row>42</xdr:row>
      <xdr:rowOff>0</xdr:rowOff>
    </xdr:to>
    <xdr:graphicFrame macro="">
      <xdr:nvGraphicFramePr>
        <xdr:cNvPr id="11" name="10 Gráfico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2302665</xdr:colOff>
      <xdr:row>0</xdr:row>
      <xdr:rowOff>92873</xdr:rowOff>
    </xdr:from>
    <xdr:to>
      <xdr:col>9</xdr:col>
      <xdr:colOff>171899</xdr:colOff>
      <xdr:row>0</xdr:row>
      <xdr:rowOff>604837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2493165" y="92873"/>
          <a:ext cx="968023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6</xdr:col>
      <xdr:colOff>323851</xdr:colOff>
      <xdr:row>0</xdr:row>
      <xdr:rowOff>964406</xdr:rowOff>
    </xdr:to>
    <xdr:sp macro="" textlink="">
      <xdr:nvSpPr>
        <xdr:cNvPr id="15" name="CuadroTexto 14">
          <a:extLst>
            <a:ext uri="{FF2B5EF4-FFF2-40B4-BE49-F238E27FC236}">
              <a16:creationId xmlns=""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2559840" y="571354"/>
          <a:ext cx="593646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0</xdr:colOff>
      <xdr:row>16</xdr:row>
      <xdr:rowOff>127000</xdr:rowOff>
    </xdr:from>
    <xdr:to>
      <xdr:col>16</xdr:col>
      <xdr:colOff>142875</xdr:colOff>
      <xdr:row>39</xdr:row>
      <xdr:rowOff>174624</xdr:rowOff>
    </xdr:to>
    <xdr:graphicFrame macro="">
      <xdr:nvGraphicFramePr>
        <xdr:cNvPr id="16" name="1 Gráfico">
          <a:extLst>
            <a:ext uri="{FF2B5EF4-FFF2-40B4-BE49-F238E27FC236}">
              <a16:creationId xmlns="" xmlns:a16="http://schemas.microsoft.com/office/drawing/2014/main" id="{00000000-0008-0000-05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365125</xdr:colOff>
      <xdr:row>5</xdr:row>
      <xdr:rowOff>444500</xdr:rowOff>
    </xdr:from>
    <xdr:to>
      <xdr:col>15</xdr:col>
      <xdr:colOff>1190625</xdr:colOff>
      <xdr:row>6</xdr:row>
      <xdr:rowOff>206375</xdr:rowOff>
    </xdr:to>
    <xdr:sp macro="" textlink="">
      <xdr:nvSpPr>
        <xdr:cNvPr id="3" name="CuadroTexto 2">
          <a:hlinkClick xmlns:r="http://schemas.openxmlformats.org/officeDocument/2006/relationships" r:id="rId11"/>
        </xdr:cNvPr>
        <xdr:cNvSpPr txBox="1"/>
      </xdr:nvSpPr>
      <xdr:spPr>
        <a:xfrm>
          <a:off x="19637375" y="1936750"/>
          <a:ext cx="825500" cy="365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557748</xdr:colOff>
      <xdr:row>2</xdr:row>
      <xdr:rowOff>174625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544498" cy="1349375"/>
        </a:xfrm>
        <a:prstGeom prst="rect">
          <a:avLst/>
        </a:prstGeom>
      </xdr:spPr>
    </xdr:pic>
    <xdr:clientData/>
  </xdr:twoCellAnchor>
  <xdr:twoCellAnchor>
    <xdr:from>
      <xdr:col>1</xdr:col>
      <xdr:colOff>2388391</xdr:colOff>
      <xdr:row>0</xdr:row>
      <xdr:rowOff>111923</xdr:rowOff>
    </xdr:from>
    <xdr:to>
      <xdr:col>9</xdr:col>
      <xdr:colOff>293344</xdr:colOff>
      <xdr:row>0</xdr:row>
      <xdr:rowOff>623887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600-00000E000000}"/>
            </a:ext>
          </a:extLst>
        </xdr:cNvPr>
        <xdr:cNvSpPr txBox="1"/>
      </xdr:nvSpPr>
      <xdr:spPr>
        <a:xfrm>
          <a:off x="2578891" y="111923"/>
          <a:ext cx="9763578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2426491</xdr:colOff>
      <xdr:row>0</xdr:row>
      <xdr:rowOff>580879</xdr:rowOff>
    </xdr:from>
    <xdr:to>
      <xdr:col>6</xdr:col>
      <xdr:colOff>381002</xdr:colOff>
      <xdr:row>0</xdr:row>
      <xdr:rowOff>973931</xdr:rowOff>
    </xdr:to>
    <xdr:sp macro="" textlink="">
      <xdr:nvSpPr>
        <xdr:cNvPr id="15" name="CuadroTexto 14">
          <a:extLst>
            <a:ext uri="{FF2B5EF4-FFF2-40B4-BE49-F238E27FC236}">
              <a16:creationId xmlns=""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2616991" y="580879"/>
          <a:ext cx="5984086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0</xdr:colOff>
      <xdr:row>37</xdr:row>
      <xdr:rowOff>31751</xdr:rowOff>
    </xdr:from>
    <xdr:to>
      <xdr:col>14</xdr:col>
      <xdr:colOff>444500</xdr:colOff>
      <xdr:row>67</xdr:row>
      <xdr:rowOff>174625</xdr:rowOff>
    </xdr:to>
    <xdr:graphicFrame macro="">
      <xdr:nvGraphicFramePr>
        <xdr:cNvPr id="16" name="2 Gráfico">
          <a:extLst>
            <a:ext uri="{FF2B5EF4-FFF2-40B4-BE49-F238E27FC236}">
              <a16:creationId xmlns="" xmlns:a16="http://schemas.microsoft.com/office/drawing/2014/main" id="{00000000-0008-0000-06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333375</xdr:colOff>
      <xdr:row>4</xdr:row>
      <xdr:rowOff>317500</xdr:rowOff>
    </xdr:from>
    <xdr:to>
      <xdr:col>15</xdr:col>
      <xdr:colOff>1158875</xdr:colOff>
      <xdr:row>5</xdr:row>
      <xdr:rowOff>142874</xdr:rowOff>
    </xdr:to>
    <xdr:sp macro="" textlink="">
      <xdr:nvSpPr>
        <xdr:cNvPr id="3" name="CuadroTexto 2">
          <a:hlinkClick xmlns:r="http://schemas.openxmlformats.org/officeDocument/2006/relationships" r:id="rId3"/>
        </xdr:cNvPr>
        <xdr:cNvSpPr txBox="1"/>
      </xdr:nvSpPr>
      <xdr:spPr>
        <a:xfrm>
          <a:off x="18621375" y="1936750"/>
          <a:ext cx="825500" cy="317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412750</xdr:colOff>
      <xdr:row>4</xdr:row>
      <xdr:rowOff>47625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9065875" cy="1285875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79</xdr:row>
      <xdr:rowOff>0</xdr:rowOff>
    </xdr:from>
    <xdr:to>
      <xdr:col>5</xdr:col>
      <xdr:colOff>28575</xdr:colOff>
      <xdr:row>79</xdr:row>
      <xdr:rowOff>0</xdr:rowOff>
    </xdr:to>
    <xdr:graphicFrame macro="">
      <xdr:nvGraphicFramePr>
        <xdr:cNvPr id="2" name="3 Gráfico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79</xdr:row>
      <xdr:rowOff>0</xdr:rowOff>
    </xdr:from>
    <xdr:to>
      <xdr:col>4</xdr:col>
      <xdr:colOff>1295399</xdr:colOff>
      <xdr:row>79</xdr:row>
      <xdr:rowOff>0</xdr:rowOff>
    </xdr:to>
    <xdr:graphicFrame macro="">
      <xdr:nvGraphicFramePr>
        <xdr:cNvPr id="3" name="4 Gráfico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80</xdr:row>
      <xdr:rowOff>0</xdr:rowOff>
    </xdr:from>
    <xdr:to>
      <xdr:col>5</xdr:col>
      <xdr:colOff>28575</xdr:colOff>
      <xdr:row>80</xdr:row>
      <xdr:rowOff>0</xdr:rowOff>
    </xdr:to>
    <xdr:graphicFrame macro="">
      <xdr:nvGraphicFramePr>
        <xdr:cNvPr id="4" name="5 Gráfico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80</xdr:row>
      <xdr:rowOff>0</xdr:rowOff>
    </xdr:from>
    <xdr:to>
      <xdr:col>4</xdr:col>
      <xdr:colOff>1295399</xdr:colOff>
      <xdr:row>80</xdr:row>
      <xdr:rowOff>0</xdr:rowOff>
    </xdr:to>
    <xdr:graphicFrame macro="">
      <xdr:nvGraphicFramePr>
        <xdr:cNvPr id="5" name="6 Gráfico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171450</xdr:colOff>
      <xdr:row>80</xdr:row>
      <xdr:rowOff>0</xdr:rowOff>
    </xdr:from>
    <xdr:to>
      <xdr:col>5</xdr:col>
      <xdr:colOff>28575</xdr:colOff>
      <xdr:row>80</xdr:row>
      <xdr:rowOff>0</xdr:rowOff>
    </xdr:to>
    <xdr:graphicFrame macro="">
      <xdr:nvGraphicFramePr>
        <xdr:cNvPr id="6" name="7 Gráfico">
          <a:extLst>
            <a:ext uri="{FF2B5EF4-FFF2-40B4-BE49-F238E27FC236}">
              <a16:creationId xmlns=""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123825</xdr:colOff>
      <xdr:row>80</xdr:row>
      <xdr:rowOff>0</xdr:rowOff>
    </xdr:from>
    <xdr:to>
      <xdr:col>4</xdr:col>
      <xdr:colOff>1295399</xdr:colOff>
      <xdr:row>80</xdr:row>
      <xdr:rowOff>0</xdr:rowOff>
    </xdr:to>
    <xdr:graphicFrame macro="">
      <xdr:nvGraphicFramePr>
        <xdr:cNvPr id="7" name="8 Gráfico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171450</xdr:colOff>
      <xdr:row>80</xdr:row>
      <xdr:rowOff>0</xdr:rowOff>
    </xdr:from>
    <xdr:to>
      <xdr:col>5</xdr:col>
      <xdr:colOff>28575</xdr:colOff>
      <xdr:row>80</xdr:row>
      <xdr:rowOff>0</xdr:rowOff>
    </xdr:to>
    <xdr:graphicFrame macro="">
      <xdr:nvGraphicFramePr>
        <xdr:cNvPr id="8" name="9 Gráfico">
          <a:extLst>
            <a:ext uri="{FF2B5EF4-FFF2-40B4-BE49-F238E27FC236}">
              <a16:creationId xmlns=""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123825</xdr:colOff>
      <xdr:row>80</xdr:row>
      <xdr:rowOff>0</xdr:rowOff>
    </xdr:from>
    <xdr:to>
      <xdr:col>4</xdr:col>
      <xdr:colOff>1295399</xdr:colOff>
      <xdr:row>80</xdr:row>
      <xdr:rowOff>0</xdr:rowOff>
    </xdr:to>
    <xdr:graphicFrame macro="">
      <xdr:nvGraphicFramePr>
        <xdr:cNvPr id="9" name="10 Gráfico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2302665</xdr:colOff>
      <xdr:row>0</xdr:row>
      <xdr:rowOff>92873</xdr:rowOff>
    </xdr:from>
    <xdr:to>
      <xdr:col>9</xdr:col>
      <xdr:colOff>171899</xdr:colOff>
      <xdr:row>0</xdr:row>
      <xdr:rowOff>604837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SpPr txBox="1"/>
      </xdr:nvSpPr>
      <xdr:spPr>
        <a:xfrm>
          <a:off x="2493165" y="92873"/>
          <a:ext cx="970309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6</xdr:col>
      <xdr:colOff>323851</xdr:colOff>
      <xdr:row>0</xdr:row>
      <xdr:rowOff>964406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SpPr txBox="1"/>
      </xdr:nvSpPr>
      <xdr:spPr>
        <a:xfrm>
          <a:off x="2559840" y="571354"/>
          <a:ext cx="594789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200025</xdr:colOff>
      <xdr:row>16</xdr:row>
      <xdr:rowOff>47624</xdr:rowOff>
    </xdr:from>
    <xdr:to>
      <xdr:col>13</xdr:col>
      <xdr:colOff>952500</xdr:colOff>
      <xdr:row>32</xdr:row>
      <xdr:rowOff>111124</xdr:rowOff>
    </xdr:to>
    <xdr:graphicFrame macro="">
      <xdr:nvGraphicFramePr>
        <xdr:cNvPr id="14" name="Gráfico 3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723900</xdr:colOff>
      <xdr:row>62</xdr:row>
      <xdr:rowOff>95250</xdr:rowOff>
    </xdr:from>
    <xdr:to>
      <xdr:col>13</xdr:col>
      <xdr:colOff>1016000</xdr:colOff>
      <xdr:row>80</xdr:row>
      <xdr:rowOff>47625</xdr:rowOff>
    </xdr:to>
    <xdr:graphicFrame macro="">
      <xdr:nvGraphicFramePr>
        <xdr:cNvPr id="16" name="Gráfico 3">
          <a:extLst>
            <a:ext uri="{FF2B5EF4-FFF2-40B4-BE49-F238E27FC236}">
              <a16:creationId xmlns="" xmlns:a16="http://schemas.microsoft.com/office/drawing/2014/main" id="{00000000-0008-0000-07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485775</xdr:colOff>
      <xdr:row>38</xdr:row>
      <xdr:rowOff>66675</xdr:rowOff>
    </xdr:from>
    <xdr:to>
      <xdr:col>13</xdr:col>
      <xdr:colOff>809625</xdr:colOff>
      <xdr:row>56</xdr:row>
      <xdr:rowOff>111125</xdr:rowOff>
    </xdr:to>
    <xdr:graphicFrame macro="">
      <xdr:nvGraphicFramePr>
        <xdr:cNvPr id="17" name="Gráfico 3">
          <a:extLst>
            <a:ext uri="{FF2B5EF4-FFF2-40B4-BE49-F238E27FC236}">
              <a16:creationId xmlns="" xmlns:a16="http://schemas.microsoft.com/office/drawing/2014/main" id="{00000000-0008-0000-07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127000</xdr:colOff>
      <xdr:row>5</xdr:row>
      <xdr:rowOff>492125</xdr:rowOff>
    </xdr:from>
    <xdr:to>
      <xdr:col>14</xdr:col>
      <xdr:colOff>1000125</xdr:colOff>
      <xdr:row>6</xdr:row>
      <xdr:rowOff>174624</xdr:rowOff>
    </xdr:to>
    <xdr:sp macro="" textlink="">
      <xdr:nvSpPr>
        <xdr:cNvPr id="13" name="CuadroTexto 12">
          <a:hlinkClick xmlns:r="http://schemas.openxmlformats.org/officeDocument/2006/relationships" r:id="rId13"/>
        </xdr:cNvPr>
        <xdr:cNvSpPr txBox="1"/>
      </xdr:nvSpPr>
      <xdr:spPr>
        <a:xfrm>
          <a:off x="17573625" y="1984375"/>
          <a:ext cx="873125" cy="285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16</xdr:col>
      <xdr:colOff>269875</xdr:colOff>
      <xdr:row>4</xdr:row>
      <xdr:rowOff>31750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"/>
          <a:ext cx="18145125" cy="1269999"/>
        </a:xfrm>
        <a:prstGeom prst="rect">
          <a:avLst/>
        </a:prstGeom>
      </xdr:spPr>
    </xdr:pic>
    <xdr:clientData/>
  </xdr:twoCellAnchor>
  <xdr:twoCellAnchor>
    <xdr:from>
      <xdr:col>1</xdr:col>
      <xdr:colOff>2302665</xdr:colOff>
      <xdr:row>0</xdr:row>
      <xdr:rowOff>92873</xdr:rowOff>
    </xdr:from>
    <xdr:to>
      <xdr:col>11</xdr:col>
      <xdr:colOff>171899</xdr:colOff>
      <xdr:row>0</xdr:row>
      <xdr:rowOff>604837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2493165" y="92873"/>
          <a:ext cx="938305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8</xdr:col>
      <xdr:colOff>323851</xdr:colOff>
      <xdr:row>0</xdr:row>
      <xdr:rowOff>964406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2559840" y="571354"/>
          <a:ext cx="576501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2021-2022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0</xdr:colOff>
      <xdr:row>16</xdr:row>
      <xdr:rowOff>333374</xdr:rowOff>
    </xdr:from>
    <xdr:to>
      <xdr:col>15</xdr:col>
      <xdr:colOff>904875</xdr:colOff>
      <xdr:row>35</xdr:row>
      <xdr:rowOff>15874</xdr:rowOff>
    </xdr:to>
    <xdr:graphicFrame macro="">
      <xdr:nvGraphicFramePr>
        <xdr:cNvPr id="13" name="Gráfico 3">
          <a:extLst>
            <a:ext uri="{FF2B5EF4-FFF2-40B4-BE49-F238E27FC236}">
              <a16:creationId xmlns="" xmlns:a16="http://schemas.microsoft.com/office/drawing/2014/main" id="{00000000-0008-0000-08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158750</xdr:colOff>
      <xdr:row>5</xdr:row>
      <xdr:rowOff>428624</xdr:rowOff>
    </xdr:from>
    <xdr:to>
      <xdr:col>15</xdr:col>
      <xdr:colOff>1031875</xdr:colOff>
      <xdr:row>6</xdr:row>
      <xdr:rowOff>222250</xdr:rowOff>
    </xdr:to>
    <xdr:sp macro="" textlink="">
      <xdr:nvSpPr>
        <xdr:cNvPr id="3" name="CuadroTexto 2">
          <a:hlinkClick xmlns:r="http://schemas.openxmlformats.org/officeDocument/2006/relationships" r:id="rId3"/>
        </xdr:cNvPr>
        <xdr:cNvSpPr txBox="1"/>
      </xdr:nvSpPr>
      <xdr:spPr>
        <a:xfrm>
          <a:off x="16954500" y="1920874"/>
          <a:ext cx="873125" cy="3968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showGridLines="0" zoomScale="80" zoomScaleNormal="80" workbookViewId="0">
      <pane ySplit="1" topLeftCell="A2" activePane="bottomLeft" state="frozen"/>
      <selection pane="bottomLeft" activeCell="C7" sqref="C7:L7"/>
    </sheetView>
  </sheetViews>
  <sheetFormatPr baseColWidth="10" defaultRowHeight="15" x14ac:dyDescent="0.25"/>
  <cols>
    <col min="2" max="2" width="15.28515625" customWidth="1"/>
    <col min="3" max="3" width="11.42578125" customWidth="1"/>
  </cols>
  <sheetData>
    <row r="1" spans="2:12" ht="89.25" customHeight="1" x14ac:dyDescent="0.25"/>
    <row r="2" spans="2:12" ht="6.75" customHeight="1" x14ac:dyDescent="0.25"/>
    <row r="3" spans="2:12" ht="0.75" customHeight="1" x14ac:dyDescent="0.25"/>
    <row r="5" spans="2:12" ht="27.75" customHeight="1" x14ac:dyDescent="0.25">
      <c r="B5" s="108" t="s">
        <v>24</v>
      </c>
      <c r="C5" s="281" t="s">
        <v>25</v>
      </c>
      <c r="D5" s="282"/>
      <c r="E5" s="282"/>
      <c r="F5" s="282"/>
      <c r="G5" s="282"/>
      <c r="H5" s="282"/>
      <c r="I5" s="282"/>
      <c r="J5" s="282"/>
      <c r="K5" s="282"/>
      <c r="L5" s="283"/>
    </row>
    <row r="6" spans="2:12" ht="32.25" customHeight="1" x14ac:dyDescent="0.25">
      <c r="B6" s="36" t="s">
        <v>26</v>
      </c>
      <c r="C6" s="278" t="s">
        <v>141</v>
      </c>
      <c r="D6" s="279"/>
      <c r="E6" s="279"/>
      <c r="F6" s="279"/>
      <c r="G6" s="279"/>
      <c r="H6" s="279"/>
      <c r="I6" s="279"/>
      <c r="J6" s="279"/>
      <c r="K6" s="279"/>
      <c r="L6" s="280"/>
    </row>
    <row r="7" spans="2:12" ht="32.25" customHeight="1" x14ac:dyDescent="0.25">
      <c r="B7" s="36" t="s">
        <v>27</v>
      </c>
      <c r="C7" s="278" t="s">
        <v>142</v>
      </c>
      <c r="D7" s="279"/>
      <c r="E7" s="279"/>
      <c r="F7" s="279"/>
      <c r="G7" s="279"/>
      <c r="H7" s="279"/>
      <c r="I7" s="279"/>
      <c r="J7" s="279"/>
      <c r="K7" s="279"/>
      <c r="L7" s="280"/>
    </row>
    <row r="8" spans="2:12" ht="32.25" customHeight="1" x14ac:dyDescent="0.25">
      <c r="B8" s="36" t="s">
        <v>28</v>
      </c>
      <c r="C8" s="278" t="s">
        <v>143</v>
      </c>
      <c r="D8" s="279"/>
      <c r="E8" s="279"/>
      <c r="F8" s="279"/>
      <c r="G8" s="279"/>
      <c r="H8" s="279"/>
      <c r="I8" s="279"/>
      <c r="J8" s="279"/>
      <c r="K8" s="279"/>
      <c r="L8" s="280"/>
    </row>
    <row r="9" spans="2:12" ht="32.25" customHeight="1" x14ac:dyDescent="0.25">
      <c r="B9" s="36" t="s">
        <v>29</v>
      </c>
      <c r="C9" s="278" t="s">
        <v>144</v>
      </c>
      <c r="D9" s="279"/>
      <c r="E9" s="279"/>
      <c r="F9" s="279"/>
      <c r="G9" s="279"/>
      <c r="H9" s="279"/>
      <c r="I9" s="279"/>
      <c r="J9" s="279"/>
      <c r="K9" s="279"/>
      <c r="L9" s="280"/>
    </row>
    <row r="10" spans="2:12" ht="32.25" customHeight="1" x14ac:dyDescent="0.25">
      <c r="B10" s="36" t="s">
        <v>30</v>
      </c>
      <c r="C10" s="278" t="s">
        <v>145</v>
      </c>
      <c r="D10" s="279"/>
      <c r="E10" s="279"/>
      <c r="F10" s="279"/>
      <c r="G10" s="279"/>
      <c r="H10" s="279"/>
      <c r="I10" s="279"/>
      <c r="J10" s="279"/>
      <c r="K10" s="279"/>
      <c r="L10" s="280"/>
    </row>
    <row r="11" spans="2:12" ht="32.25" customHeight="1" x14ac:dyDescent="0.25">
      <c r="B11" s="36" t="s">
        <v>31</v>
      </c>
      <c r="C11" s="278" t="s">
        <v>146</v>
      </c>
      <c r="D11" s="279"/>
      <c r="E11" s="279"/>
      <c r="F11" s="279"/>
      <c r="G11" s="279"/>
      <c r="H11" s="279"/>
      <c r="I11" s="279"/>
      <c r="J11" s="279"/>
      <c r="K11" s="279"/>
      <c r="L11" s="280"/>
    </row>
    <row r="12" spans="2:12" ht="31.9" customHeight="1" x14ac:dyDescent="0.25">
      <c r="B12" s="36" t="s">
        <v>94</v>
      </c>
      <c r="C12" s="278" t="s">
        <v>147</v>
      </c>
      <c r="D12" s="279"/>
      <c r="E12" s="279"/>
      <c r="F12" s="279"/>
      <c r="G12" s="279"/>
      <c r="H12" s="279"/>
      <c r="I12" s="279"/>
      <c r="J12" s="279"/>
      <c r="K12" s="279"/>
      <c r="L12" s="280"/>
    </row>
    <row r="13" spans="2:12" ht="31.9" customHeight="1" x14ac:dyDescent="0.25">
      <c r="B13" s="36" t="s">
        <v>95</v>
      </c>
      <c r="C13" s="278" t="s">
        <v>189</v>
      </c>
      <c r="D13" s="279"/>
      <c r="E13" s="279"/>
      <c r="F13" s="279"/>
      <c r="G13" s="279"/>
      <c r="H13" s="279"/>
      <c r="I13" s="279"/>
      <c r="J13" s="279"/>
      <c r="K13" s="279"/>
      <c r="L13" s="280"/>
    </row>
    <row r="14" spans="2:12" ht="31.9" customHeight="1" x14ac:dyDescent="0.25">
      <c r="B14" s="36" t="s">
        <v>96</v>
      </c>
      <c r="C14" s="278" t="s">
        <v>148</v>
      </c>
      <c r="D14" s="279"/>
      <c r="E14" s="279"/>
      <c r="F14" s="279"/>
      <c r="G14" s="279"/>
      <c r="H14" s="279"/>
      <c r="I14" s="279"/>
      <c r="J14" s="279"/>
      <c r="K14" s="279"/>
      <c r="L14" s="280"/>
    </row>
    <row r="15" spans="2:12" ht="31.9" customHeight="1" x14ac:dyDescent="0.25">
      <c r="B15" s="36" t="s">
        <v>97</v>
      </c>
      <c r="C15" s="278" t="s">
        <v>149</v>
      </c>
      <c r="D15" s="279"/>
      <c r="E15" s="279"/>
      <c r="F15" s="279"/>
      <c r="G15" s="279"/>
      <c r="H15" s="279"/>
      <c r="I15" s="279"/>
      <c r="J15" s="279"/>
      <c r="K15" s="279"/>
      <c r="L15" s="280"/>
    </row>
    <row r="16" spans="2:12" ht="32.1" customHeight="1" x14ac:dyDescent="0.25">
      <c r="B16" s="36" t="s">
        <v>112</v>
      </c>
      <c r="C16" s="278" t="s">
        <v>115</v>
      </c>
      <c r="D16" s="279"/>
      <c r="E16" s="279"/>
      <c r="F16" s="279"/>
      <c r="G16" s="279"/>
      <c r="H16" s="279"/>
      <c r="I16" s="279"/>
      <c r="J16" s="279"/>
      <c r="K16" s="279"/>
      <c r="L16" s="280"/>
    </row>
    <row r="17" spans="2:12" ht="32.1" customHeight="1" x14ac:dyDescent="0.25">
      <c r="B17" s="36" t="s">
        <v>113</v>
      </c>
      <c r="C17" s="278" t="s">
        <v>116</v>
      </c>
      <c r="D17" s="279"/>
      <c r="E17" s="279"/>
      <c r="F17" s="279"/>
      <c r="G17" s="279"/>
      <c r="H17" s="279"/>
      <c r="I17" s="279"/>
      <c r="J17" s="279"/>
      <c r="K17" s="279"/>
      <c r="L17" s="280"/>
    </row>
    <row r="18" spans="2:12" ht="32.1" customHeight="1" x14ac:dyDescent="0.25">
      <c r="B18" s="36" t="s">
        <v>114</v>
      </c>
      <c r="C18" s="278" t="s">
        <v>117</v>
      </c>
      <c r="D18" s="279"/>
      <c r="E18" s="279"/>
      <c r="F18" s="279"/>
      <c r="G18" s="279"/>
      <c r="H18" s="279"/>
      <c r="I18" s="279"/>
      <c r="J18" s="279"/>
      <c r="K18" s="279"/>
      <c r="L18" s="280"/>
    </row>
  </sheetData>
  <mergeCells count="14">
    <mergeCell ref="C5:L5"/>
    <mergeCell ref="C6:L6"/>
    <mergeCell ref="C7:L7"/>
    <mergeCell ref="C8:L8"/>
    <mergeCell ref="C9:L9"/>
    <mergeCell ref="C10:L10"/>
    <mergeCell ref="C11:L11"/>
    <mergeCell ref="C16:L16"/>
    <mergeCell ref="C17:L17"/>
    <mergeCell ref="C18:L18"/>
    <mergeCell ref="C12:L12"/>
    <mergeCell ref="C13:L13"/>
    <mergeCell ref="C14:L14"/>
    <mergeCell ref="C15:L15"/>
  </mergeCells>
  <phoneticPr fontId="30" type="noConversion"/>
  <hyperlinks>
    <hyperlink ref="C6:L6" location="'1.1_Total_Alumnos'!A1" display="Número total de alumnos por sector público y privado"/>
    <hyperlink ref="C7:L7" location="'1.2_Alumnos_público'!A1" display="Número de alumnos del sector público por niveles de enseñanza"/>
    <hyperlink ref="C8:L8" location="'1.3_Alumnos_privado'!A1" display="Número de alumnos del sector privado por niveles de enseñanza"/>
    <hyperlink ref="C9:L9" location="'1.4_Alumnos_provincia'!A1" display="Número de alumnos por provincia"/>
    <hyperlink ref="C10:L10" location="'1.5_Total_Docentes'!A1" display="Número total de docentes por sector público y privado"/>
    <hyperlink ref="C11:L11" location="'1.6_Docentes_prov'!A1" display="Número total de docentes por provincia"/>
    <hyperlink ref="C12:L12" location="'1.7_Tasas_promoc'!A1" display="Tasa de promoción, tasa de no promoción y tasa de abandono de estudiantes a nivel nacional 2009-2019"/>
    <hyperlink ref="C13:L13" location="'1.8_Años_promed_escol'!A1" display="Años promedio de escolaridad a nivel nacional 2007-2019"/>
    <hyperlink ref="C14:L14" location="'1.9_Tasa_matricul'!A1" display="Tasa Bruta de Matrícula de estudiantes 2010-2019"/>
    <hyperlink ref="C15:L15" location="'1.10_Num_Instituc'!A1" display="Total de instituciones por período escolar, según sostenimiento 2009-2019"/>
    <hyperlink ref="C19:L19" location="'1.4_Alumnos_provincia'!A1" display="Número de alumnos por provincia"/>
    <hyperlink ref="C20:L20" location="'1.5_Total_Docentes'!A1" display="Número total de docentes por sector público y privado"/>
    <hyperlink ref="C21:L21" location="'1.6_Docentes_prov'!A1" display="Número total de docentes por provincia"/>
    <hyperlink ref="C22:L22" location="'1.7_Tasas_promoc'!A1" display="Tasa de promoción, tasa de no promoción y tasa de abandono de estudiantes a nivel nacional 2009-2019"/>
    <hyperlink ref="C23:L23" location="'1.8_Años_promed_escol'!A1" display="Años promedio de escolaridad a nivel nacional 2007-2019"/>
    <hyperlink ref="C24:L24" location="'1.9_Tasa_matricul'!A1" display="Tasa Bruta de Matrícula de estudiantes 2010-2019"/>
    <hyperlink ref="C25:L25" location="'1.10_Num_Instituc'!A1" display="Total de instituciones por período escolar, según sostenimiento 2009-2019"/>
    <hyperlink ref="C16:L16" location="'1.11_titulad_quintil_sect'!A1" display="Titulados en enseñanza superior según sector y quintiles de ingreso"/>
    <hyperlink ref="C17:L17" location="'1.12_titulad_situa_pobrez'!A1" display="Titulados en enseñanza superior según sector y situación de pobreza"/>
    <hyperlink ref="C18:L18" location="'1.13_titulad_situa_desemp'!A1" display="Titulados en enseñanza superior según sector y situación de desempleo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6"/>
  <sheetViews>
    <sheetView showGridLines="0" zoomScale="60" zoomScaleNormal="60" zoomScaleSheetLayoutView="70" workbookViewId="0">
      <selection activeCell="B7" sqref="B7"/>
    </sheetView>
  </sheetViews>
  <sheetFormatPr baseColWidth="10" defaultRowHeight="15" x14ac:dyDescent="0.25"/>
  <cols>
    <col min="1" max="1" width="2.7109375" style="1" customWidth="1" collapsed="1"/>
    <col min="2" max="2" width="20.140625" style="76" customWidth="1"/>
    <col min="3" max="3" width="51.7109375" customWidth="1" collapsed="1"/>
    <col min="4" max="5" width="15.42578125" customWidth="1"/>
    <col min="6" max="9" width="15.42578125" customWidth="1" collapsed="1"/>
    <col min="10" max="16" width="15.42578125" style="1" customWidth="1" collapsed="1"/>
    <col min="17" max="19" width="11.5703125" style="1" collapsed="1"/>
  </cols>
  <sheetData>
    <row r="1" spans="2:17" s="1" customFormat="1" ht="78" customHeight="1" x14ac:dyDescent="0.25">
      <c r="B1" s="76"/>
    </row>
    <row r="2" spans="2:17" s="1" customFormat="1" x14ac:dyDescent="0.25">
      <c r="B2" s="76"/>
      <c r="C2"/>
      <c r="D2"/>
      <c r="E2"/>
    </row>
    <row r="3" spans="2:17" s="1" customFormat="1" ht="14.45" hidden="1" customHeight="1" x14ac:dyDescent="0.25">
      <c r="B3" s="76"/>
      <c r="C3"/>
      <c r="D3"/>
      <c r="E3"/>
    </row>
    <row r="4" spans="2:17" s="1" customFormat="1" ht="4.9000000000000004" customHeight="1" x14ac:dyDescent="0.25">
      <c r="B4" s="287" t="s">
        <v>77</v>
      </c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</row>
    <row r="5" spans="2:17" s="1" customFormat="1" ht="20.100000000000001" customHeight="1" x14ac:dyDescent="0.25"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"/>
    </row>
    <row r="6" spans="2:17" s="1" customFormat="1" ht="47.25" customHeight="1" x14ac:dyDescent="0.25">
      <c r="B6" s="287" t="s">
        <v>178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2:17" s="1" customFormat="1" ht="24.6" customHeight="1" x14ac:dyDescent="0.25">
      <c r="B7" s="62" t="s">
        <v>56</v>
      </c>
      <c r="D7" s="62"/>
      <c r="E7" s="62"/>
      <c r="F7" s="61"/>
      <c r="G7" s="61"/>
      <c r="H7" s="61"/>
      <c r="I7" s="61"/>
      <c r="J7" s="61"/>
      <c r="K7" s="61"/>
      <c r="L7" s="61"/>
      <c r="M7" s="61"/>
      <c r="N7" s="3"/>
      <c r="O7" s="3"/>
    </row>
    <row r="8" spans="2:17" s="1" customFormat="1" ht="33" customHeight="1" x14ac:dyDescent="0.25">
      <c r="B8" s="302" t="s">
        <v>79</v>
      </c>
      <c r="C8" s="303"/>
      <c r="D8" s="94">
        <v>2010</v>
      </c>
      <c r="E8" s="94">
        <v>2011</v>
      </c>
      <c r="F8" s="94">
        <v>2012</v>
      </c>
      <c r="G8" s="94">
        <v>2013</v>
      </c>
      <c r="H8" s="94">
        <v>2014</v>
      </c>
      <c r="I8" s="94">
        <v>2015</v>
      </c>
      <c r="J8" s="94">
        <v>2016</v>
      </c>
      <c r="K8" s="94">
        <v>2017</v>
      </c>
      <c r="L8" s="94">
        <v>2018</v>
      </c>
      <c r="M8" s="94">
        <v>2019</v>
      </c>
      <c r="N8" s="94">
        <v>2020</v>
      </c>
      <c r="O8" s="262">
        <v>2021</v>
      </c>
      <c r="P8" s="94">
        <v>2022</v>
      </c>
    </row>
    <row r="9" spans="2:17" s="1" customFormat="1" ht="33" customHeight="1" x14ac:dyDescent="0.25">
      <c r="B9" s="307" t="s">
        <v>70</v>
      </c>
      <c r="C9" s="308"/>
      <c r="D9" s="78">
        <v>0.86771889089169352</v>
      </c>
      <c r="E9" s="78">
        <v>0.86446821514995753</v>
      </c>
      <c r="F9" s="78">
        <v>0.87288340853803226</v>
      </c>
      <c r="G9" s="78">
        <v>0.89800056266524786</v>
      </c>
      <c r="H9" s="78">
        <v>0.93089548653019438</v>
      </c>
      <c r="I9" s="78">
        <v>0.91359136553176401</v>
      </c>
      <c r="J9" s="78">
        <v>0.90517370752243576</v>
      </c>
      <c r="K9" s="78">
        <v>0.89049169089576896</v>
      </c>
      <c r="L9" s="78">
        <v>0.88110750589993669</v>
      </c>
      <c r="M9" s="78">
        <v>0.86780058857553599</v>
      </c>
      <c r="N9" s="184">
        <v>0.85010386645319391</v>
      </c>
      <c r="O9" s="216">
        <v>0.84970000000000001</v>
      </c>
      <c r="P9" s="184">
        <v>0.85209999999999997</v>
      </c>
    </row>
    <row r="10" spans="2:17" s="1" customFormat="1" ht="33" customHeight="1" x14ac:dyDescent="0.25">
      <c r="B10" s="304" t="s">
        <v>80</v>
      </c>
      <c r="C10" s="40" t="s">
        <v>78</v>
      </c>
      <c r="D10" s="79">
        <v>0.21293020598710513</v>
      </c>
      <c r="E10" s="78">
        <v>0.23943953810883126</v>
      </c>
      <c r="F10" s="78">
        <v>0.28986681424091498</v>
      </c>
      <c r="G10" s="78">
        <v>0.40182060947631804</v>
      </c>
      <c r="H10" s="78">
        <v>0.516527063426512</v>
      </c>
      <c r="I10" s="78">
        <v>0.55102944858535152</v>
      </c>
      <c r="J10" s="78">
        <v>0.54297552729819076</v>
      </c>
      <c r="K10" s="78">
        <v>0.51942289991153245</v>
      </c>
      <c r="L10" s="78">
        <v>0.50251495428784432</v>
      </c>
      <c r="M10" s="78">
        <v>0.47975037671623466</v>
      </c>
      <c r="N10" s="87">
        <v>0.41119191755034645</v>
      </c>
      <c r="O10" s="216">
        <v>0.45129999999999998</v>
      </c>
      <c r="P10" s="87">
        <v>0.49</v>
      </c>
    </row>
    <row r="11" spans="2:17" s="1" customFormat="1" ht="33" customHeight="1" x14ac:dyDescent="0.25">
      <c r="B11" s="305"/>
      <c r="C11" s="38" t="s">
        <v>121</v>
      </c>
      <c r="D11" s="74">
        <v>0.11226998413428015</v>
      </c>
      <c r="E11" s="77">
        <v>0.13002232142857104</v>
      </c>
      <c r="F11" s="77">
        <v>0.1497430423898975</v>
      </c>
      <c r="G11" s="77">
        <v>0.23630756518274718</v>
      </c>
      <c r="H11" s="77">
        <v>0.41680615111636643</v>
      </c>
      <c r="I11" s="77">
        <v>0.45876802563646274</v>
      </c>
      <c r="J11" s="77">
        <v>0.43298342788225302</v>
      </c>
      <c r="K11" s="77">
        <v>0.42578943122708407</v>
      </c>
      <c r="L11" s="77">
        <v>0.37700000299681996</v>
      </c>
      <c r="M11" s="77">
        <v>0.2915753887761981</v>
      </c>
      <c r="N11" s="77">
        <v>0.22645073248321224</v>
      </c>
      <c r="O11" s="217">
        <v>0.2828</v>
      </c>
      <c r="P11" s="77">
        <v>0.31080000000000002</v>
      </c>
    </row>
    <row r="12" spans="2:17" s="1" customFormat="1" ht="33" customHeight="1" x14ac:dyDescent="0.25">
      <c r="B12" s="306"/>
      <c r="C12" s="38" t="s">
        <v>122</v>
      </c>
      <c r="D12" s="74">
        <v>0.3142611494060728</v>
      </c>
      <c r="E12" s="77">
        <v>0.34941493134382906</v>
      </c>
      <c r="F12" s="77">
        <v>0.43027914342441148</v>
      </c>
      <c r="G12" s="77">
        <v>0.56729214610255851</v>
      </c>
      <c r="H12" s="77">
        <v>0.61610103676668337</v>
      </c>
      <c r="I12" s="77">
        <v>0.64303616183315382</v>
      </c>
      <c r="J12" s="77">
        <v>0.65263551668240261</v>
      </c>
      <c r="K12" s="77">
        <v>0.61280220729766943</v>
      </c>
      <c r="L12" s="77">
        <v>0.62771885350775625</v>
      </c>
      <c r="M12" s="77">
        <v>0.66751122158622522</v>
      </c>
      <c r="N12" s="77">
        <v>0.5955748380928344</v>
      </c>
      <c r="O12" s="217">
        <v>0.61960000000000004</v>
      </c>
      <c r="P12" s="77">
        <v>0.66900000000000004</v>
      </c>
    </row>
    <row r="13" spans="2:17" s="1" customFormat="1" ht="33" customHeight="1" x14ac:dyDescent="0.25">
      <c r="B13" s="304" t="s">
        <v>81</v>
      </c>
      <c r="C13" s="40" t="s">
        <v>123</v>
      </c>
      <c r="D13" s="79">
        <v>0.90333921799201622</v>
      </c>
      <c r="E13" s="78">
        <v>0.96726624292098218</v>
      </c>
      <c r="F13" s="78">
        <v>0.96388890538429917</v>
      </c>
      <c r="G13" s="78">
        <v>0.95335418304788389</v>
      </c>
      <c r="H13" s="78">
        <v>0.97244787115970521</v>
      </c>
      <c r="I13" s="78">
        <v>0.92772860485453146</v>
      </c>
      <c r="J13" s="78">
        <v>0.96332325801018159</v>
      </c>
      <c r="K13" s="78">
        <v>0.96356561516069006</v>
      </c>
      <c r="L13" s="78">
        <v>0.90243633426040881</v>
      </c>
      <c r="M13" s="78">
        <v>0.88303112411064222</v>
      </c>
      <c r="N13" s="150">
        <v>0.8345287054285172</v>
      </c>
      <c r="O13" s="218">
        <v>0.8448003080051254</v>
      </c>
      <c r="P13" s="152">
        <v>0.8448003080051254</v>
      </c>
      <c r="Q13" s="145"/>
    </row>
    <row r="14" spans="2:17" s="1" customFormat="1" ht="33" customHeight="1" x14ac:dyDescent="0.25">
      <c r="B14" s="306"/>
      <c r="C14" s="38" t="s">
        <v>124</v>
      </c>
      <c r="D14" s="74">
        <v>0.90333921799201622</v>
      </c>
      <c r="E14" s="77">
        <v>0.96726624292098218</v>
      </c>
      <c r="F14" s="77">
        <v>0.96388890538429917</v>
      </c>
      <c r="G14" s="77">
        <v>0.95335418304788389</v>
      </c>
      <c r="H14" s="77">
        <v>0.97244787115970521</v>
      </c>
      <c r="I14" s="77">
        <v>0.92772860485453146</v>
      </c>
      <c r="J14" s="77">
        <v>0.96332325801018159</v>
      </c>
      <c r="K14" s="77">
        <v>0.96356561516069006</v>
      </c>
      <c r="L14" s="77">
        <v>0.90243633426040881</v>
      </c>
      <c r="M14" s="77">
        <v>0.88303112411064222</v>
      </c>
      <c r="N14" s="148">
        <v>0.8345287054285172</v>
      </c>
      <c r="O14" s="77">
        <v>0.8448</v>
      </c>
      <c r="P14" s="144">
        <v>0.88249999999999995</v>
      </c>
    </row>
    <row r="15" spans="2:17" s="1" customFormat="1" ht="33" customHeight="1" x14ac:dyDescent="0.25">
      <c r="B15" s="304" t="s">
        <v>82</v>
      </c>
      <c r="C15" s="40" t="s">
        <v>125</v>
      </c>
      <c r="D15" s="79">
        <v>1.1087380857489677</v>
      </c>
      <c r="E15" s="78">
        <v>1.0827602661754558</v>
      </c>
      <c r="F15" s="78">
        <v>1.0476325702462257</v>
      </c>
      <c r="G15" s="78">
        <v>1.0344605914791392</v>
      </c>
      <c r="H15" s="78">
        <v>1.0434314287016655</v>
      </c>
      <c r="I15" s="78">
        <v>0.98365702452827664</v>
      </c>
      <c r="J15" s="78">
        <v>0.94802377013401329</v>
      </c>
      <c r="K15" s="78">
        <v>0.94298757976444614</v>
      </c>
      <c r="L15" s="78">
        <v>0.96267311288555502</v>
      </c>
      <c r="M15" s="78">
        <v>0.95461679620462225</v>
      </c>
      <c r="N15" s="87">
        <v>0.92576898527151474</v>
      </c>
      <c r="O15" s="219">
        <v>0.88955416863674497</v>
      </c>
      <c r="P15" s="87">
        <v>0.88768565891696094</v>
      </c>
    </row>
    <row r="16" spans="2:17" s="1" customFormat="1" ht="33" customHeight="1" x14ac:dyDescent="0.3">
      <c r="B16" s="305"/>
      <c r="C16" s="38" t="s">
        <v>126</v>
      </c>
      <c r="D16" s="74">
        <v>1.1130781146271229</v>
      </c>
      <c r="E16" s="77">
        <v>1.0894892346944896</v>
      </c>
      <c r="F16" s="77">
        <v>1.0774800241443443</v>
      </c>
      <c r="G16" s="77">
        <v>1.0425831479330729</v>
      </c>
      <c r="H16" s="77">
        <v>1.0212708072734153</v>
      </c>
      <c r="I16" s="77">
        <v>0.96983906688320454</v>
      </c>
      <c r="J16" s="77">
        <v>0.9387975848851412</v>
      </c>
      <c r="K16" s="77">
        <v>0.97149279323834414</v>
      </c>
      <c r="L16" s="77">
        <v>0.98835478244332697</v>
      </c>
      <c r="M16" s="77">
        <v>0.92040042822081969</v>
      </c>
      <c r="N16" s="144">
        <v>0.89564460347282937</v>
      </c>
      <c r="O16" s="220">
        <v>0.86317248746470465</v>
      </c>
      <c r="P16" s="144">
        <v>0.89021109894209827</v>
      </c>
      <c r="Q16" s="149"/>
    </row>
    <row r="17" spans="2:17" s="1" customFormat="1" ht="33" customHeight="1" x14ac:dyDescent="0.3">
      <c r="B17" s="305"/>
      <c r="C17" s="38" t="s">
        <v>127</v>
      </c>
      <c r="D17" s="74">
        <v>1.1054760347051946</v>
      </c>
      <c r="E17" s="77">
        <v>1.0712568040877581</v>
      </c>
      <c r="F17" s="77">
        <v>1.0303025742741136</v>
      </c>
      <c r="G17" s="77">
        <v>1.0452201673337553</v>
      </c>
      <c r="H17" s="77">
        <v>1.0499038767244975</v>
      </c>
      <c r="I17" s="77">
        <v>0.97439788438669939</v>
      </c>
      <c r="J17" s="77">
        <v>0.95019037126087258</v>
      </c>
      <c r="K17" s="77">
        <v>0.92086086352415641</v>
      </c>
      <c r="L17" s="77">
        <v>0.97265383145565176</v>
      </c>
      <c r="M17" s="77">
        <v>0.9760003804745232</v>
      </c>
      <c r="N17" s="144">
        <v>0.91202290930243013</v>
      </c>
      <c r="O17" s="221">
        <v>0.89491640057099597</v>
      </c>
      <c r="P17" s="144">
        <v>0.87183227529902596</v>
      </c>
      <c r="Q17" s="149"/>
    </row>
    <row r="18" spans="2:17" s="1" customFormat="1" ht="33" customHeight="1" x14ac:dyDescent="0.3">
      <c r="B18" s="306"/>
      <c r="C18" s="38" t="s">
        <v>128</v>
      </c>
      <c r="D18" s="74">
        <v>1.1076127471550925</v>
      </c>
      <c r="E18" s="77">
        <v>1.08752175123015</v>
      </c>
      <c r="F18" s="77">
        <v>1.0347991737016249</v>
      </c>
      <c r="G18" s="77">
        <v>1.0153906830970449</v>
      </c>
      <c r="H18" s="77">
        <v>1.0593253280070838</v>
      </c>
      <c r="I18" s="77">
        <v>1.0068687973511563</v>
      </c>
      <c r="J18" s="77">
        <v>0.95509055564268019</v>
      </c>
      <c r="K18" s="77">
        <v>0.93666293406291024</v>
      </c>
      <c r="L18" s="77">
        <v>0.92715396284215756</v>
      </c>
      <c r="M18" s="77">
        <v>0.9673003126250147</v>
      </c>
      <c r="N18" s="148">
        <v>0.9694099946776743</v>
      </c>
      <c r="O18" s="220">
        <v>0.9105736178745345</v>
      </c>
      <c r="P18" s="144">
        <v>0.90101360250975882</v>
      </c>
      <c r="Q18" s="149"/>
    </row>
    <row r="19" spans="2:17" s="1" customFormat="1" ht="33" customHeight="1" x14ac:dyDescent="0.25">
      <c r="B19" s="304" t="s">
        <v>83</v>
      </c>
      <c r="C19" s="40" t="s">
        <v>129</v>
      </c>
      <c r="D19" s="79">
        <v>1.0646948362731001</v>
      </c>
      <c r="E19" s="78">
        <v>1.0817070000103974</v>
      </c>
      <c r="F19" s="78">
        <v>1.060590022683676</v>
      </c>
      <c r="G19" s="78">
        <v>1.0433373062683937</v>
      </c>
      <c r="H19" s="78">
        <v>1.0460308511962662</v>
      </c>
      <c r="I19" s="78">
        <v>1.0034696097743749</v>
      </c>
      <c r="J19" s="78">
        <v>0.98540666681964884</v>
      </c>
      <c r="K19" s="78">
        <v>0.96378702709030217</v>
      </c>
      <c r="L19" s="78">
        <v>0.94532072023118574</v>
      </c>
      <c r="M19" s="78">
        <v>0.92737212527196489</v>
      </c>
      <c r="N19" s="87">
        <v>0.93218429027168526</v>
      </c>
      <c r="O19" s="222">
        <v>0.94223042052297323</v>
      </c>
      <c r="P19" s="87">
        <v>0.9458563762436869</v>
      </c>
      <c r="Q19" s="154"/>
    </row>
    <row r="20" spans="2:17" s="1" customFormat="1" ht="33" customHeight="1" x14ac:dyDescent="0.25">
      <c r="B20" s="305"/>
      <c r="C20" s="38" t="s">
        <v>130</v>
      </c>
      <c r="D20" s="74">
        <v>1.0937375299281709</v>
      </c>
      <c r="E20" s="77">
        <v>1.0970485103650927</v>
      </c>
      <c r="F20" s="77">
        <v>1.0558375168641458</v>
      </c>
      <c r="G20" s="77">
        <v>1.0242602814131978</v>
      </c>
      <c r="H20" s="77">
        <v>1.0280355255192835</v>
      </c>
      <c r="I20" s="77">
        <v>1.0170305676855931</v>
      </c>
      <c r="J20" s="77">
        <v>0.9878161541503373</v>
      </c>
      <c r="K20" s="77">
        <v>0.93894693225205095</v>
      </c>
      <c r="L20" s="77">
        <v>0.93240395669739129</v>
      </c>
      <c r="M20" s="77">
        <v>0.9181450873446475</v>
      </c>
      <c r="N20" s="146">
        <v>0.95968105288120298</v>
      </c>
      <c r="O20" s="223">
        <v>0.96518800973212848</v>
      </c>
      <c r="P20" s="147">
        <v>0.91488821896546579</v>
      </c>
      <c r="Q20" s="151"/>
    </row>
    <row r="21" spans="2:17" s="1" customFormat="1" ht="33" customHeight="1" x14ac:dyDescent="0.25">
      <c r="B21" s="305"/>
      <c r="C21" s="38" t="s">
        <v>131</v>
      </c>
      <c r="D21" s="74">
        <v>1.0662502246705652</v>
      </c>
      <c r="E21" s="77">
        <v>1.0834224799069323</v>
      </c>
      <c r="F21" s="77">
        <v>1.0651377081679991</v>
      </c>
      <c r="G21" s="77">
        <v>1.0438509776797029</v>
      </c>
      <c r="H21" s="77">
        <v>1.0360849622211323</v>
      </c>
      <c r="I21" s="77">
        <v>0.9886535164758975</v>
      </c>
      <c r="J21" s="77">
        <v>0.99799229832471759</v>
      </c>
      <c r="K21" s="77">
        <v>0.97079030646236497</v>
      </c>
      <c r="L21" s="77">
        <v>0.93689617907001033</v>
      </c>
      <c r="M21" s="77">
        <v>0.92869918963584719</v>
      </c>
      <c r="N21" s="147">
        <v>0.91123932951637088</v>
      </c>
      <c r="O21" s="225">
        <v>0.95376408176095029</v>
      </c>
      <c r="P21" s="147">
        <v>0.96724165121835826</v>
      </c>
      <c r="Q21" s="151"/>
    </row>
    <row r="22" spans="2:17" s="1" customFormat="1" ht="33" customHeight="1" x14ac:dyDescent="0.25">
      <c r="B22" s="306"/>
      <c r="C22" s="38" t="s">
        <v>132</v>
      </c>
      <c r="D22" s="74">
        <v>1.0333751600430401</v>
      </c>
      <c r="E22" s="77">
        <v>1.0642910100484237</v>
      </c>
      <c r="F22" s="77">
        <v>1.0608420783289454</v>
      </c>
      <c r="G22" s="77">
        <v>1.0622424073902434</v>
      </c>
      <c r="H22" s="77">
        <v>1.0743600971298983</v>
      </c>
      <c r="I22" s="77">
        <v>1.0046347478527093</v>
      </c>
      <c r="J22" s="77">
        <v>0.97028458433685738</v>
      </c>
      <c r="K22" s="77">
        <v>0.98186215959744172</v>
      </c>
      <c r="L22" s="77">
        <v>0.96679233605203863</v>
      </c>
      <c r="M22" s="77">
        <v>0.93528301830903116</v>
      </c>
      <c r="N22" s="146">
        <v>0.92568426905808121</v>
      </c>
      <c r="O22" s="226">
        <v>0.9077391700758406</v>
      </c>
      <c r="P22" s="147">
        <v>0.95543925854723677</v>
      </c>
      <c r="Q22" s="151"/>
    </row>
    <row r="23" spans="2:17" s="1" customFormat="1" ht="33" customHeight="1" x14ac:dyDescent="0.25">
      <c r="B23" s="304" t="s">
        <v>84</v>
      </c>
      <c r="C23" s="40" t="s">
        <v>133</v>
      </c>
      <c r="D23" s="79">
        <v>0.95953363244398893</v>
      </c>
      <c r="E23" s="78">
        <v>0.92597759029848326</v>
      </c>
      <c r="F23" s="78">
        <v>0.96207518223039046</v>
      </c>
      <c r="G23" s="78">
        <v>1.0189316194289326</v>
      </c>
      <c r="H23" s="78">
        <v>1.0501616824562818</v>
      </c>
      <c r="I23" s="78">
        <v>1.033354622566657</v>
      </c>
      <c r="J23" s="78">
        <v>1.0026463168852002</v>
      </c>
      <c r="K23" s="78">
        <v>0.96772777012095068</v>
      </c>
      <c r="L23" s="78">
        <v>0.96518541108692135</v>
      </c>
      <c r="M23" s="78">
        <v>0.97027147521057033</v>
      </c>
      <c r="N23" s="87">
        <v>0.96373359251397595</v>
      </c>
      <c r="O23" s="227">
        <v>0.94458618237437408</v>
      </c>
      <c r="P23" s="87">
        <v>0.92685359353250896</v>
      </c>
      <c r="Q23" s="154"/>
    </row>
    <row r="24" spans="2:17" s="1" customFormat="1" ht="33" customHeight="1" x14ac:dyDescent="0.25">
      <c r="B24" s="305"/>
      <c r="C24" s="38" t="s">
        <v>134</v>
      </c>
      <c r="D24" s="74">
        <v>1.034101167768426</v>
      </c>
      <c r="E24" s="77">
        <v>1.0152017150652888</v>
      </c>
      <c r="F24" s="77">
        <v>1.0564033919066569</v>
      </c>
      <c r="G24" s="77">
        <v>1.0949760623596674</v>
      </c>
      <c r="H24" s="77">
        <v>1.0924298822714675</v>
      </c>
      <c r="I24" s="77">
        <v>1.0534803271204112</v>
      </c>
      <c r="J24" s="77">
        <v>1.0146637815233286</v>
      </c>
      <c r="K24" s="77">
        <v>0.98875255623721214</v>
      </c>
      <c r="L24" s="77">
        <v>1.0203802882714492</v>
      </c>
      <c r="M24" s="77">
        <v>1.0175041609227626</v>
      </c>
      <c r="N24" s="148">
        <v>0.93981499319784689</v>
      </c>
      <c r="O24" s="224">
        <v>0.93796020077183517</v>
      </c>
      <c r="P24" s="148">
        <v>0.94141394395524003</v>
      </c>
      <c r="Q24" s="277"/>
    </row>
    <row r="25" spans="2:17" s="1" customFormat="1" ht="33" customHeight="1" x14ac:dyDescent="0.25">
      <c r="B25" s="305"/>
      <c r="C25" s="38" t="s">
        <v>135</v>
      </c>
      <c r="D25" s="74">
        <v>0.95407828415415596</v>
      </c>
      <c r="E25" s="77">
        <v>0.89904887740330508</v>
      </c>
      <c r="F25" s="77">
        <v>0.95368194187298938</v>
      </c>
      <c r="G25" s="77">
        <v>1.0231604357827131</v>
      </c>
      <c r="H25" s="77">
        <v>1.0613308082228561</v>
      </c>
      <c r="I25" s="77">
        <v>1.0375859817624284</v>
      </c>
      <c r="J25" s="77">
        <v>1.0033764099041402</v>
      </c>
      <c r="K25" s="77">
        <v>0.9574657055084006</v>
      </c>
      <c r="L25" s="77">
        <v>0.94203926635192159</v>
      </c>
      <c r="M25" s="77">
        <v>0.97071554902724533</v>
      </c>
      <c r="N25" s="148">
        <v>0.98956511374980238</v>
      </c>
      <c r="O25" s="228">
        <v>0.91883073546205529</v>
      </c>
      <c r="P25" s="148">
        <v>0.92050869695273463</v>
      </c>
      <c r="Q25" s="277"/>
    </row>
    <row r="26" spans="2:17" s="1" customFormat="1" ht="33" customHeight="1" x14ac:dyDescent="0.25">
      <c r="B26" s="306"/>
      <c r="C26" s="38" t="s">
        <v>136</v>
      </c>
      <c r="D26" s="74">
        <v>0.88831863476500128</v>
      </c>
      <c r="E26" s="77">
        <v>0.86155731188941154</v>
      </c>
      <c r="F26" s="77">
        <v>0.87372519272038829</v>
      </c>
      <c r="G26" s="77">
        <v>0.93670395800322892</v>
      </c>
      <c r="H26" s="77">
        <v>0.99561291138840757</v>
      </c>
      <c r="I26" s="77">
        <v>1.0085281042643723</v>
      </c>
      <c r="J26" s="77">
        <v>0.98966035281180986</v>
      </c>
      <c r="K26" s="77">
        <v>0.95668591532432179</v>
      </c>
      <c r="L26" s="77">
        <v>0.93242514942710908</v>
      </c>
      <c r="M26" s="77">
        <v>0.92188751197372554</v>
      </c>
      <c r="N26" s="144">
        <v>0.96193548387096683</v>
      </c>
      <c r="O26" s="229">
        <v>0.97696761088923156</v>
      </c>
      <c r="P26" s="144">
        <v>0.91863813968955244</v>
      </c>
      <c r="Q26" s="151"/>
    </row>
    <row r="27" spans="2:17" s="1" customFormat="1" ht="33" customHeight="1" x14ac:dyDescent="0.25">
      <c r="B27" s="304" t="s">
        <v>85</v>
      </c>
      <c r="C27" s="40" t="s">
        <v>137</v>
      </c>
      <c r="D27" s="79">
        <v>0.77661917039021655</v>
      </c>
      <c r="E27" s="78">
        <v>0.75840211298314153</v>
      </c>
      <c r="F27" s="78">
        <v>0.78860291251973902</v>
      </c>
      <c r="G27" s="78">
        <v>0.81394375710449607</v>
      </c>
      <c r="H27" s="78">
        <v>0.8491646876344725</v>
      </c>
      <c r="I27" s="78">
        <v>0.87441490563028967</v>
      </c>
      <c r="J27" s="78">
        <v>0.91019966912216066</v>
      </c>
      <c r="K27" s="78">
        <v>0.9122867594127182</v>
      </c>
      <c r="L27" s="78">
        <v>0.89636199383788595</v>
      </c>
      <c r="M27" s="78">
        <v>0.87080919692230918</v>
      </c>
      <c r="N27" s="152">
        <v>0.87377363505007977</v>
      </c>
      <c r="O27" s="230">
        <v>0.88669756105447817</v>
      </c>
      <c r="P27" s="152">
        <v>0.87593026709804833</v>
      </c>
      <c r="Q27" s="154"/>
    </row>
    <row r="28" spans="2:17" s="1" customFormat="1" ht="33" customHeight="1" x14ac:dyDescent="0.25">
      <c r="B28" s="305"/>
      <c r="C28" s="38" t="s">
        <v>138</v>
      </c>
      <c r="D28" s="74">
        <v>0.88296450671059989</v>
      </c>
      <c r="E28" s="77">
        <v>0.8630000400165363</v>
      </c>
      <c r="F28" s="77">
        <v>0.89064309020103472</v>
      </c>
      <c r="G28" s="77">
        <v>0.9077347044102273</v>
      </c>
      <c r="H28" s="77">
        <v>0.97251576136949902</v>
      </c>
      <c r="I28" s="77">
        <v>1.0056851113426757</v>
      </c>
      <c r="J28" s="77">
        <v>1.0294556207827721</v>
      </c>
      <c r="K28" s="77">
        <v>1.0024472552899777</v>
      </c>
      <c r="L28" s="77">
        <v>0.95935099309246497</v>
      </c>
      <c r="M28" s="77">
        <v>0.92425826948347634</v>
      </c>
      <c r="N28" s="144">
        <v>0.8909167927382734</v>
      </c>
      <c r="O28" s="231">
        <v>0.9367950435968776</v>
      </c>
      <c r="P28" s="144">
        <v>0.94777253817460716</v>
      </c>
      <c r="Q28" s="145"/>
    </row>
    <row r="29" spans="2:17" s="1" customFormat="1" ht="33" customHeight="1" x14ac:dyDescent="0.25">
      <c r="B29" s="305"/>
      <c r="C29" s="38" t="s">
        <v>139</v>
      </c>
      <c r="D29" s="74">
        <v>0.7589853317555143</v>
      </c>
      <c r="E29" s="77">
        <v>0.74041282942663522</v>
      </c>
      <c r="F29" s="77">
        <v>0.76775688917537421</v>
      </c>
      <c r="G29" s="77">
        <v>0.79973646066675919</v>
      </c>
      <c r="H29" s="77">
        <v>0.81106447722182162</v>
      </c>
      <c r="I29" s="77">
        <v>0.8569052969502432</v>
      </c>
      <c r="J29" s="77">
        <v>0.89148206541911079</v>
      </c>
      <c r="K29" s="77">
        <v>0.89863007681108487</v>
      </c>
      <c r="L29" s="77">
        <v>0.88363516607790638</v>
      </c>
      <c r="M29" s="77">
        <v>0.85800239562259406</v>
      </c>
      <c r="N29" s="148">
        <v>0.89243647179900198</v>
      </c>
      <c r="O29" s="228">
        <v>0.85635101266474933</v>
      </c>
      <c r="P29" s="148">
        <v>0.87815829070117368</v>
      </c>
      <c r="Q29" s="145"/>
    </row>
    <row r="30" spans="2:17" s="1" customFormat="1" ht="33" customHeight="1" x14ac:dyDescent="0.25">
      <c r="B30" s="306"/>
      <c r="C30" s="38" t="s">
        <v>140</v>
      </c>
      <c r="D30" s="74">
        <v>0.68452503894558381</v>
      </c>
      <c r="E30" s="77">
        <v>0.66860681498635177</v>
      </c>
      <c r="F30" s="77">
        <v>0.7044836610625127</v>
      </c>
      <c r="G30" s="77">
        <v>0.7316947496620686</v>
      </c>
      <c r="H30" s="77">
        <v>0.76082773643129464</v>
      </c>
      <c r="I30" s="77">
        <v>0.75718045431153169</v>
      </c>
      <c r="J30" s="77">
        <v>0.80673123003837188</v>
      </c>
      <c r="K30" s="77">
        <v>0.83373063549274684</v>
      </c>
      <c r="L30" s="77">
        <v>0.84482379200854374</v>
      </c>
      <c r="M30" s="77">
        <v>0.82918477381115407</v>
      </c>
      <c r="N30" s="148">
        <v>0.83743783090004453</v>
      </c>
      <c r="O30" s="232">
        <v>0.86631886541315428</v>
      </c>
      <c r="P30" s="148">
        <v>0.80064066556346691</v>
      </c>
      <c r="Q30" s="145"/>
    </row>
    <row r="31" spans="2:17" s="1" customFormat="1" ht="22.9" customHeight="1" x14ac:dyDescent="0.3">
      <c r="B31" s="309" t="s">
        <v>86</v>
      </c>
      <c r="C31" s="310"/>
      <c r="D31" s="310"/>
      <c r="E31" s="310"/>
      <c r="F31" s="80"/>
      <c r="G31" s="8"/>
      <c r="H31" s="8"/>
      <c r="I31" s="8"/>
      <c r="J31" s="10"/>
      <c r="K31" s="11"/>
      <c r="L31" s="8"/>
      <c r="M31" s="8"/>
      <c r="O31" s="143"/>
      <c r="P31" s="153"/>
    </row>
    <row r="32" spans="2:17" s="1" customFormat="1" ht="13.15" customHeight="1" x14ac:dyDescent="0.25">
      <c r="B32" s="300" t="s">
        <v>69</v>
      </c>
      <c r="C32" s="300"/>
      <c r="D32" s="300"/>
      <c r="E32" s="300"/>
      <c r="F32" s="75"/>
      <c r="G32" s="8"/>
      <c r="H32" s="8"/>
      <c r="I32" s="8"/>
      <c r="J32" s="10"/>
      <c r="K32" s="11"/>
      <c r="L32" s="8"/>
      <c r="M32" s="8"/>
    </row>
    <row r="33" spans="1:18" s="1" customFormat="1" ht="18" customHeight="1" x14ac:dyDescent="0.25">
      <c r="B33" s="81"/>
      <c r="C33" s="75"/>
      <c r="D33" s="75"/>
      <c r="E33" s="75"/>
      <c r="F33" s="75"/>
      <c r="G33" s="8"/>
      <c r="H33" s="8"/>
      <c r="I33" s="8"/>
      <c r="J33" s="10"/>
      <c r="K33" s="11"/>
      <c r="L33" s="8"/>
      <c r="M33" s="8"/>
    </row>
    <row r="34" spans="1:18" s="1" customFormat="1" ht="55.9" customHeight="1" x14ac:dyDescent="0.25">
      <c r="A34" s="287" t="s">
        <v>199</v>
      </c>
      <c r="B34" s="287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</row>
    <row r="35" spans="1:18" x14ac:dyDescent="0.25">
      <c r="A35" s="15"/>
      <c r="B35" s="93"/>
      <c r="C35" s="16"/>
      <c r="D35" s="16"/>
      <c r="E35" s="16"/>
      <c r="F35" s="16"/>
      <c r="G35" s="16"/>
      <c r="H35" s="16"/>
      <c r="I35" s="16"/>
      <c r="J35" s="15"/>
      <c r="K35" s="15"/>
      <c r="L35" s="15"/>
      <c r="M35" s="15"/>
      <c r="N35" s="15"/>
      <c r="O35" s="15"/>
    </row>
    <row r="36" spans="1:18" x14ac:dyDescent="0.25">
      <c r="A36" s="15"/>
      <c r="B36" s="98"/>
      <c r="R36" s="8"/>
    </row>
    <row r="37" spans="1:18" x14ac:dyDescent="0.25">
      <c r="A37" s="15"/>
      <c r="B37" s="98"/>
      <c r="J37"/>
      <c r="K37"/>
      <c r="L37"/>
      <c r="M37"/>
      <c r="N37"/>
      <c r="R37" s="8"/>
    </row>
    <row r="38" spans="1:18" x14ac:dyDescent="0.25">
      <c r="A38" s="15"/>
      <c r="B38" s="98"/>
      <c r="D38">
        <v>2010</v>
      </c>
      <c r="E38">
        <v>2011</v>
      </c>
      <c r="F38">
        <v>2012</v>
      </c>
      <c r="G38">
        <v>2013</v>
      </c>
      <c r="H38">
        <v>2014</v>
      </c>
      <c r="I38">
        <v>2015</v>
      </c>
      <c r="J38">
        <v>2016</v>
      </c>
      <c r="K38">
        <v>2017</v>
      </c>
      <c r="L38">
        <v>2018</v>
      </c>
      <c r="M38">
        <v>2019</v>
      </c>
      <c r="N38">
        <v>2020</v>
      </c>
      <c r="O38" s="142">
        <v>2021</v>
      </c>
      <c r="P38" s="142">
        <v>2022</v>
      </c>
      <c r="R38" s="8"/>
    </row>
    <row r="39" spans="1:18" x14ac:dyDescent="0.25">
      <c r="A39" s="15"/>
      <c r="B39" s="98"/>
      <c r="C39" s="181" t="str">
        <f>+B9</f>
        <v xml:space="preserve">Nacional </v>
      </c>
      <c r="D39" s="182">
        <f>+D9</f>
        <v>0.86771889089169352</v>
      </c>
      <c r="E39" s="182">
        <f t="shared" ref="E39:M39" si="0">+E9</f>
        <v>0.86446821514995753</v>
      </c>
      <c r="F39" s="182">
        <f t="shared" si="0"/>
        <v>0.87288340853803226</v>
      </c>
      <c r="G39" s="182">
        <f t="shared" si="0"/>
        <v>0.89800056266524786</v>
      </c>
      <c r="H39" s="182">
        <f t="shared" si="0"/>
        <v>0.93089548653019438</v>
      </c>
      <c r="I39" s="182">
        <f t="shared" si="0"/>
        <v>0.91359136553176401</v>
      </c>
      <c r="J39" s="182">
        <f t="shared" si="0"/>
        <v>0.90517370752243576</v>
      </c>
      <c r="K39" s="182">
        <f t="shared" si="0"/>
        <v>0.89049169089576896</v>
      </c>
      <c r="L39" s="182">
        <f t="shared" si="0"/>
        <v>0.88110750589993669</v>
      </c>
      <c r="M39" s="182">
        <f t="shared" si="0"/>
        <v>0.86780058857553599</v>
      </c>
      <c r="N39" s="182">
        <f>+N9</f>
        <v>0.85010386645319391</v>
      </c>
      <c r="O39" s="183">
        <v>0.84970000000000001</v>
      </c>
      <c r="P39" s="183">
        <v>0.85209999999999997</v>
      </c>
      <c r="R39" s="8"/>
    </row>
    <row r="40" spans="1:18" x14ac:dyDescent="0.25">
      <c r="A40" s="15"/>
      <c r="B40" s="98"/>
      <c r="R40" s="8"/>
    </row>
    <row r="41" spans="1:18" x14ac:dyDescent="0.25">
      <c r="A41" s="15"/>
      <c r="B41" s="93"/>
      <c r="R41" s="8"/>
    </row>
    <row r="42" spans="1:18" x14ac:dyDescent="0.25">
      <c r="A42" s="15"/>
      <c r="B42" s="93"/>
    </row>
    <row r="43" spans="1:18" x14ac:dyDescent="0.25">
      <c r="A43" s="15"/>
      <c r="B43" s="93"/>
    </row>
    <row r="44" spans="1:18" x14ac:dyDescent="0.25">
      <c r="A44" s="15"/>
      <c r="B44" s="93"/>
    </row>
    <row r="45" spans="1:18" x14ac:dyDescent="0.25">
      <c r="A45" s="15"/>
      <c r="B45" s="93"/>
    </row>
    <row r="46" spans="1:18" x14ac:dyDescent="0.25">
      <c r="A46" s="15"/>
      <c r="B46" s="93"/>
    </row>
    <row r="47" spans="1:18" x14ac:dyDescent="0.25">
      <c r="A47" s="15"/>
      <c r="B47" s="93"/>
    </row>
    <row r="62" spans="2:5" x14ac:dyDescent="0.25">
      <c r="B62" s="300" t="s">
        <v>69</v>
      </c>
      <c r="C62" s="300"/>
      <c r="D62" s="300"/>
      <c r="E62" s="300"/>
    </row>
    <row r="63" spans="2:5" ht="15.75" x14ac:dyDescent="0.3">
      <c r="B63" s="56" t="s">
        <v>61</v>
      </c>
    </row>
    <row r="66" spans="3:14" x14ac:dyDescent="0.25">
      <c r="C66" s="99"/>
      <c r="D66" s="99"/>
      <c r="E66" s="99"/>
      <c r="F66" s="99"/>
      <c r="G66" s="99"/>
      <c r="H66" s="99"/>
      <c r="I66" s="99"/>
      <c r="J66" s="100"/>
      <c r="K66" s="100"/>
      <c r="L66" s="100"/>
      <c r="M66" s="100"/>
      <c r="N66" s="100"/>
    </row>
    <row r="67" spans="3:14" x14ac:dyDescent="0.25">
      <c r="C67" s="101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</row>
    <row r="68" spans="3:14" x14ac:dyDescent="0.25"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</row>
    <row r="69" spans="3:14" x14ac:dyDescent="0.25"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</row>
    <row r="70" spans="3:14" x14ac:dyDescent="0.25"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</row>
    <row r="71" spans="3:14" x14ac:dyDescent="0.25"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</row>
    <row r="72" spans="3:14" x14ac:dyDescent="0.25"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</row>
    <row r="96" spans="3:14" x14ac:dyDescent="0.25">
      <c r="C96" s="99"/>
      <c r="D96" s="99"/>
      <c r="E96" s="99"/>
      <c r="F96" s="99"/>
      <c r="G96" s="99"/>
      <c r="H96" s="99"/>
      <c r="I96" s="99"/>
      <c r="J96" s="100"/>
      <c r="K96" s="100"/>
      <c r="L96" s="100"/>
      <c r="M96" s="100"/>
      <c r="N96" s="100"/>
    </row>
  </sheetData>
  <mergeCells count="14">
    <mergeCell ref="B8:C8"/>
    <mergeCell ref="B6:N6"/>
    <mergeCell ref="B4:N5"/>
    <mergeCell ref="A34:N34"/>
    <mergeCell ref="B62:E62"/>
    <mergeCell ref="B23:B26"/>
    <mergeCell ref="B27:B30"/>
    <mergeCell ref="B9:C9"/>
    <mergeCell ref="B31:E31"/>
    <mergeCell ref="B32:E32"/>
    <mergeCell ref="B10:B12"/>
    <mergeCell ref="B13:B14"/>
    <mergeCell ref="B15:B18"/>
    <mergeCell ref="B19:B22"/>
  </mergeCells>
  <conditionalFormatting sqref="B8">
    <cfRule type="containsText" dxfId="5" priority="7" operator="containsText" text="isflsh">
      <formula>NOT(ISERROR(SEARCH("isflsh",B8)))</formula>
    </cfRule>
  </conditionalFormatting>
  <conditionalFormatting sqref="D8:O8">
    <cfRule type="containsText" dxfId="4" priority="4" operator="containsText" text="isflsh">
      <formula>NOT(ISERROR(SEARCH("isflsh",D8)))</formula>
    </cfRule>
  </conditionalFormatting>
  <conditionalFormatting sqref="O38:P38">
    <cfRule type="containsText" dxfId="3" priority="2" operator="containsText" text="isflsh">
      <formula>NOT(ISERROR(SEARCH("isflsh",O38)))</formula>
    </cfRule>
  </conditionalFormatting>
  <conditionalFormatting sqref="P8">
    <cfRule type="containsText" dxfId="2" priority="1" operator="containsText" text="isflsh">
      <formula>NOT(ISERROR(SEARCH("isflsh",P8)))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83"/>
  <sheetViews>
    <sheetView showGridLines="0" topLeftCell="O1" zoomScale="70" zoomScaleNormal="70" zoomScaleSheetLayoutView="70" workbookViewId="0"/>
  </sheetViews>
  <sheetFormatPr baseColWidth="10" defaultRowHeight="15" x14ac:dyDescent="0.25"/>
  <cols>
    <col min="1" max="1" width="5.5703125" style="1" customWidth="1" collapsed="1"/>
    <col min="2" max="2" width="41.85546875" customWidth="1" collapsed="1"/>
    <col min="3" max="6" width="18" customWidth="1" collapsed="1"/>
    <col min="7" max="13" width="18" style="1" customWidth="1" collapsed="1"/>
    <col min="14" max="16" width="18.140625" style="1" customWidth="1" collapsed="1"/>
    <col min="17" max="30" width="11.5703125" style="1" collapsed="1"/>
  </cols>
  <sheetData>
    <row r="1" spans="2:20" s="1" customFormat="1" ht="78" customHeight="1" x14ac:dyDescent="0.25"/>
    <row r="2" spans="2:20" s="1" customFormat="1" x14ac:dyDescent="0.25">
      <c r="B2"/>
    </row>
    <row r="3" spans="2:20" s="1" customFormat="1" hidden="1" x14ac:dyDescent="0.25">
      <c r="B3"/>
    </row>
    <row r="4" spans="2:20" s="1" customFormat="1" ht="4.9000000000000004" customHeight="1" x14ac:dyDescent="0.25">
      <c r="B4"/>
    </row>
    <row r="5" spans="2:20" s="1" customFormat="1" ht="20.100000000000001" customHeight="1" x14ac:dyDescent="0.25">
      <c r="B5" s="287" t="s">
        <v>87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"/>
      <c r="Q5" s="2"/>
      <c r="R5" s="2"/>
      <c r="S5" s="2"/>
      <c r="T5" s="2"/>
    </row>
    <row r="6" spans="2:20" s="1" customFormat="1" ht="47.25" customHeight="1" x14ac:dyDescent="0.25">
      <c r="B6" s="287" t="s">
        <v>156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</row>
    <row r="7" spans="2:20" s="1" customFormat="1" ht="24.6" customHeight="1" x14ac:dyDescent="0.25">
      <c r="B7" s="62" t="s">
        <v>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3"/>
      <c r="O7" s="3"/>
      <c r="P7" s="3"/>
      <c r="Q7" s="3"/>
      <c r="R7" s="3"/>
      <c r="S7" s="3"/>
      <c r="T7" s="3"/>
    </row>
    <row r="8" spans="2:20" s="1" customFormat="1" ht="33" customHeight="1" x14ac:dyDescent="0.25">
      <c r="B8" s="94" t="s">
        <v>1</v>
      </c>
      <c r="C8" s="94">
        <v>2009</v>
      </c>
      <c r="D8" s="94">
        <v>2010</v>
      </c>
      <c r="E8" s="94">
        <v>2011</v>
      </c>
      <c r="F8" s="94">
        <v>2012</v>
      </c>
      <c r="G8" s="94">
        <v>2013</v>
      </c>
      <c r="H8" s="94">
        <v>2014</v>
      </c>
      <c r="I8" s="94">
        <v>2015</v>
      </c>
      <c r="J8" s="94">
        <v>2016</v>
      </c>
      <c r="K8" s="94">
        <v>2017</v>
      </c>
      <c r="L8" s="94">
        <v>2018</v>
      </c>
      <c r="M8" s="94">
        <v>2019</v>
      </c>
      <c r="N8" s="94">
        <v>2020</v>
      </c>
      <c r="O8" s="94">
        <v>2021</v>
      </c>
      <c r="P8" s="94">
        <v>2022</v>
      </c>
    </row>
    <row r="9" spans="2:20" s="1" customFormat="1" ht="33" customHeight="1" x14ac:dyDescent="0.25">
      <c r="B9" s="83" t="s">
        <v>92</v>
      </c>
      <c r="C9" s="84">
        <v>27651</v>
      </c>
      <c r="D9" s="84">
        <v>26919</v>
      </c>
      <c r="E9" s="84">
        <v>27651</v>
      </c>
      <c r="F9" s="84">
        <v>26458</v>
      </c>
      <c r="G9" s="84">
        <v>24573</v>
      </c>
      <c r="H9" s="84">
        <v>23317</v>
      </c>
      <c r="I9" s="84">
        <v>18625</v>
      </c>
      <c r="J9" s="84">
        <v>17213</v>
      </c>
      <c r="K9" s="84">
        <v>16624</v>
      </c>
      <c r="L9" s="84">
        <v>16555</v>
      </c>
      <c r="M9" s="84">
        <v>16422</v>
      </c>
      <c r="N9" s="84">
        <v>16209</v>
      </c>
      <c r="O9" s="90">
        <v>16095</v>
      </c>
      <c r="P9" s="189">
        <v>15997</v>
      </c>
    </row>
    <row r="10" spans="2:20" s="1" customFormat="1" ht="33" customHeight="1" x14ac:dyDescent="0.25">
      <c r="B10" s="72" t="s">
        <v>88</v>
      </c>
      <c r="C10" s="82">
        <v>19789</v>
      </c>
      <c r="D10" s="82">
        <v>19555</v>
      </c>
      <c r="E10" s="82">
        <v>19916</v>
      </c>
      <c r="F10" s="82">
        <v>19411</v>
      </c>
      <c r="G10" s="82">
        <v>18287</v>
      </c>
      <c r="H10" s="82">
        <v>17243</v>
      </c>
      <c r="I10" s="82">
        <v>14072</v>
      </c>
      <c r="J10" s="82">
        <v>13066</v>
      </c>
      <c r="K10" s="82">
        <v>12545</v>
      </c>
      <c r="L10" s="82">
        <v>12495</v>
      </c>
      <c r="M10" s="82">
        <v>12385</v>
      </c>
      <c r="N10" s="89">
        <v>12383</v>
      </c>
      <c r="O10" s="89">
        <v>12367</v>
      </c>
      <c r="P10" s="185">
        <v>12341</v>
      </c>
    </row>
    <row r="11" spans="2:20" s="1" customFormat="1" ht="33" customHeight="1" x14ac:dyDescent="0.25">
      <c r="B11" s="72" t="s">
        <v>89</v>
      </c>
      <c r="C11" s="82">
        <v>865</v>
      </c>
      <c r="D11" s="82">
        <v>782</v>
      </c>
      <c r="E11" s="82">
        <v>1297</v>
      </c>
      <c r="F11" s="82">
        <v>1187</v>
      </c>
      <c r="G11" s="82">
        <v>979</v>
      </c>
      <c r="H11" s="82">
        <v>893</v>
      </c>
      <c r="I11" s="82">
        <v>733</v>
      </c>
      <c r="J11" s="82">
        <v>684</v>
      </c>
      <c r="K11" s="82">
        <v>658</v>
      </c>
      <c r="L11" s="82">
        <v>658</v>
      </c>
      <c r="M11" s="82">
        <v>669</v>
      </c>
      <c r="N11" s="89">
        <v>652</v>
      </c>
      <c r="O11" s="89">
        <v>645</v>
      </c>
      <c r="P11" s="185">
        <v>626</v>
      </c>
    </row>
    <row r="12" spans="2:20" s="1" customFormat="1" ht="33" customHeight="1" x14ac:dyDescent="0.25">
      <c r="B12" s="38" t="s">
        <v>90</v>
      </c>
      <c r="C12" s="82">
        <v>520</v>
      </c>
      <c r="D12" s="82">
        <v>348</v>
      </c>
      <c r="E12" s="82">
        <v>327</v>
      </c>
      <c r="F12" s="82">
        <v>306</v>
      </c>
      <c r="G12" s="82">
        <v>283</v>
      </c>
      <c r="H12" s="82">
        <v>262</v>
      </c>
      <c r="I12" s="82">
        <v>176</v>
      </c>
      <c r="J12" s="82">
        <v>129</v>
      </c>
      <c r="K12" s="82">
        <v>122</v>
      </c>
      <c r="L12" s="82">
        <v>115</v>
      </c>
      <c r="M12" s="82">
        <v>113</v>
      </c>
      <c r="N12" s="89">
        <v>109</v>
      </c>
      <c r="O12" s="89">
        <v>108</v>
      </c>
      <c r="P12" s="185">
        <v>107</v>
      </c>
    </row>
    <row r="13" spans="2:20" s="1" customFormat="1" ht="33" customHeight="1" x14ac:dyDescent="0.25">
      <c r="B13" s="72" t="s">
        <v>91</v>
      </c>
      <c r="C13" s="82">
        <v>6477</v>
      </c>
      <c r="D13" s="82">
        <v>6234</v>
      </c>
      <c r="E13" s="82">
        <v>6111</v>
      </c>
      <c r="F13" s="82">
        <v>5554</v>
      </c>
      <c r="G13" s="82">
        <v>5024</v>
      </c>
      <c r="H13" s="82">
        <v>4919</v>
      </c>
      <c r="I13" s="82">
        <v>3644</v>
      </c>
      <c r="J13" s="82">
        <v>3334</v>
      </c>
      <c r="K13" s="82">
        <v>3299</v>
      </c>
      <c r="L13" s="82">
        <v>3287</v>
      </c>
      <c r="M13" s="82">
        <v>3255</v>
      </c>
      <c r="N13" s="89">
        <v>3065</v>
      </c>
      <c r="O13" s="89">
        <v>2975</v>
      </c>
      <c r="P13" s="185">
        <v>2923</v>
      </c>
    </row>
    <row r="14" spans="2:20" s="1" customFormat="1" ht="19.149999999999999" customHeight="1" x14ac:dyDescent="0.3">
      <c r="B14" s="4" t="s">
        <v>93</v>
      </c>
      <c r="C14" s="8"/>
      <c r="D14" s="8"/>
      <c r="E14" s="8"/>
      <c r="F14" s="8"/>
      <c r="G14" s="10"/>
      <c r="H14" s="11"/>
      <c r="I14" s="8"/>
      <c r="J14" s="8"/>
      <c r="K14" s="8"/>
    </row>
    <row r="15" spans="2:20" s="1" customFormat="1" ht="12" customHeight="1" x14ac:dyDescent="0.3">
      <c r="B15" s="34" t="s">
        <v>69</v>
      </c>
      <c r="C15" s="8"/>
      <c r="D15" s="8"/>
      <c r="E15" s="8"/>
      <c r="F15" s="8"/>
      <c r="G15" s="10"/>
      <c r="H15" s="11"/>
      <c r="I15" s="8"/>
      <c r="J15" s="8"/>
      <c r="K15" s="8"/>
    </row>
    <row r="16" spans="2:20" s="1" customFormat="1" ht="12.75" customHeight="1" x14ac:dyDescent="0.25">
      <c r="B16" s="34"/>
      <c r="C16" s="8"/>
      <c r="D16" s="8"/>
      <c r="E16" s="8"/>
      <c r="F16" s="8"/>
      <c r="G16" s="10"/>
      <c r="H16" s="11"/>
      <c r="I16" s="8"/>
      <c r="J16" s="8"/>
      <c r="K16" s="8"/>
    </row>
    <row r="17" spans="1:30" s="1" customFormat="1" ht="28.15" customHeight="1" x14ac:dyDescent="0.25">
      <c r="B17" s="12"/>
      <c r="C17" s="8"/>
      <c r="D17" s="8"/>
      <c r="E17" s="8"/>
      <c r="F17" s="8"/>
      <c r="G17" s="10"/>
      <c r="H17" s="11"/>
      <c r="I17" s="8"/>
      <c r="J17" s="8"/>
      <c r="K17" s="8"/>
    </row>
    <row r="18" spans="1:30" s="13" customFormat="1" ht="45.75" customHeight="1" x14ac:dyDescent="0.25">
      <c r="B18" s="311" t="s">
        <v>179</v>
      </c>
      <c r="C18" s="311"/>
      <c r="D18" s="311"/>
      <c r="E18" s="311"/>
      <c r="F18" s="311"/>
      <c r="G18" s="311"/>
      <c r="H18" s="311"/>
      <c r="I18" s="311"/>
      <c r="J18" s="311"/>
      <c r="K18" s="311"/>
      <c r="L18" s="311"/>
      <c r="M18" s="311"/>
      <c r="N18" s="311"/>
      <c r="O18" s="311"/>
    </row>
    <row r="19" spans="1:30" s="1" customFormat="1" ht="11.25" customHeight="1" x14ac:dyDescent="0.25">
      <c r="B19" s="64"/>
      <c r="C19" s="106">
        <v>2009</v>
      </c>
      <c r="D19" s="106">
        <v>2010</v>
      </c>
      <c r="E19" s="106">
        <v>2011</v>
      </c>
      <c r="F19" s="106">
        <v>2012</v>
      </c>
      <c r="G19" s="106">
        <v>2013</v>
      </c>
      <c r="H19" s="106">
        <v>2014</v>
      </c>
      <c r="I19" s="106">
        <v>2015</v>
      </c>
      <c r="J19" s="106">
        <v>2016</v>
      </c>
      <c r="K19" s="106">
        <v>2017</v>
      </c>
      <c r="L19" s="106">
        <v>2018</v>
      </c>
      <c r="M19" s="106">
        <v>2019</v>
      </c>
      <c r="N19" s="107"/>
      <c r="O19" s="107"/>
      <c r="P19" s="18"/>
      <c r="Q19" s="8"/>
    </row>
    <row r="20" spans="1:30" s="16" customFormat="1" ht="14.45" customHeight="1" x14ac:dyDescent="0.25">
      <c r="A20" s="8"/>
      <c r="B20" s="66" t="str">
        <f>+B8</f>
        <v>Descripción</v>
      </c>
      <c r="C20" s="66">
        <f t="shared" ref="C20:O20" si="0">+C8</f>
        <v>2009</v>
      </c>
      <c r="D20" s="66">
        <f t="shared" si="0"/>
        <v>2010</v>
      </c>
      <c r="E20" s="66">
        <f t="shared" si="0"/>
        <v>2011</v>
      </c>
      <c r="F20" s="66">
        <f t="shared" si="0"/>
        <v>2012</v>
      </c>
      <c r="G20" s="66">
        <f t="shared" si="0"/>
        <v>2013</v>
      </c>
      <c r="H20" s="66">
        <f t="shared" si="0"/>
        <v>2014</v>
      </c>
      <c r="I20" s="66">
        <f t="shared" si="0"/>
        <v>2015</v>
      </c>
      <c r="J20" s="66">
        <f t="shared" si="0"/>
        <v>2016</v>
      </c>
      <c r="K20" s="66">
        <f t="shared" si="0"/>
        <v>2017</v>
      </c>
      <c r="L20" s="66">
        <f t="shared" si="0"/>
        <v>2018</v>
      </c>
      <c r="M20" s="66">
        <f t="shared" si="0"/>
        <v>2019</v>
      </c>
      <c r="N20" s="66">
        <f t="shared" si="0"/>
        <v>2020</v>
      </c>
      <c r="O20" s="66">
        <f t="shared" si="0"/>
        <v>2021</v>
      </c>
      <c r="P20" s="18"/>
      <c r="Q20" s="8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</row>
    <row r="21" spans="1:30" s="16" customFormat="1" ht="20.25" customHeight="1" x14ac:dyDescent="0.25">
      <c r="A21" s="8"/>
      <c r="B21" s="66" t="str">
        <f>+B9</f>
        <v>Total Nacional</v>
      </c>
      <c r="C21" s="66">
        <f>+C9</f>
        <v>27651</v>
      </c>
      <c r="D21" s="66">
        <f t="shared" ref="D21:O21" si="1">+D9</f>
        <v>26919</v>
      </c>
      <c r="E21" s="66">
        <f t="shared" si="1"/>
        <v>27651</v>
      </c>
      <c r="F21" s="66">
        <f t="shared" si="1"/>
        <v>26458</v>
      </c>
      <c r="G21" s="66">
        <f t="shared" si="1"/>
        <v>24573</v>
      </c>
      <c r="H21" s="66">
        <f t="shared" si="1"/>
        <v>23317</v>
      </c>
      <c r="I21" s="66">
        <f t="shared" si="1"/>
        <v>18625</v>
      </c>
      <c r="J21" s="66">
        <f t="shared" si="1"/>
        <v>17213</v>
      </c>
      <c r="K21" s="66">
        <f t="shared" si="1"/>
        <v>16624</v>
      </c>
      <c r="L21" s="66">
        <f t="shared" si="1"/>
        <v>16555</v>
      </c>
      <c r="M21" s="66">
        <f t="shared" si="1"/>
        <v>16422</v>
      </c>
      <c r="N21" s="66">
        <f t="shared" si="1"/>
        <v>16209</v>
      </c>
      <c r="O21" s="66">
        <f t="shared" si="1"/>
        <v>16095</v>
      </c>
      <c r="P21" s="18"/>
      <c r="Q21" s="8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</row>
    <row r="22" spans="1:30" s="19" customFormat="1" ht="15" customHeight="1" x14ac:dyDescent="0.25">
      <c r="A22" s="8"/>
      <c r="B22" s="66" t="str">
        <f>+B13</f>
        <v>Particular</v>
      </c>
      <c r="C22" s="52">
        <f>+C20+C21</f>
        <v>29660</v>
      </c>
      <c r="D22" s="52">
        <f t="shared" ref="D22:M22" si="2">+D20+D21</f>
        <v>28929</v>
      </c>
      <c r="E22" s="52">
        <f t="shared" si="2"/>
        <v>29662</v>
      </c>
      <c r="F22" s="52">
        <f t="shared" si="2"/>
        <v>28470</v>
      </c>
      <c r="G22" s="52">
        <f t="shared" si="2"/>
        <v>26586</v>
      </c>
      <c r="H22" s="52">
        <f t="shared" si="2"/>
        <v>25331</v>
      </c>
      <c r="I22" s="52">
        <f t="shared" si="2"/>
        <v>20640</v>
      </c>
      <c r="J22" s="52">
        <f t="shared" si="2"/>
        <v>19229</v>
      </c>
      <c r="K22" s="52">
        <f t="shared" si="2"/>
        <v>18641</v>
      </c>
      <c r="L22" s="52">
        <f t="shared" si="2"/>
        <v>18573</v>
      </c>
      <c r="M22" s="52">
        <f t="shared" si="2"/>
        <v>18441</v>
      </c>
      <c r="N22" s="8"/>
      <c r="O22" s="8"/>
      <c r="P22" s="1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s="15" customFormat="1" x14ac:dyDescent="0.25">
      <c r="B23" s="67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18"/>
      <c r="Q23" s="8"/>
    </row>
    <row r="24" spans="1:30" s="15" customFormat="1" x14ac:dyDescent="0.25">
      <c r="B24" s="103"/>
      <c r="C24" s="18"/>
      <c r="D24" s="18"/>
      <c r="E24" s="18"/>
      <c r="F24" s="18"/>
      <c r="G24" s="18"/>
      <c r="H24" s="18"/>
      <c r="I24" s="104"/>
      <c r="J24" s="18"/>
      <c r="K24" s="18"/>
      <c r="L24" s="18"/>
      <c r="M24" s="18"/>
      <c r="N24" s="18"/>
      <c r="O24" s="18"/>
      <c r="P24" s="18"/>
      <c r="Q24" s="8"/>
    </row>
    <row r="25" spans="1:30" s="15" customFormat="1" x14ac:dyDescent="0.25">
      <c r="B25" s="105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8"/>
    </row>
    <row r="26" spans="1:30" s="15" customFormat="1" x14ac:dyDescent="0.25">
      <c r="B26" s="105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8"/>
    </row>
    <row r="27" spans="1:30" s="1" customFormat="1" x14ac:dyDescent="0.2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8"/>
    </row>
    <row r="28" spans="1:30" s="1" customFormat="1" x14ac:dyDescent="0.2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30" s="1" customFormat="1" x14ac:dyDescent="0.2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30" s="1" customFormat="1" x14ac:dyDescent="0.25">
      <c r="B30" s="47"/>
      <c r="C30" s="47"/>
      <c r="D30" s="47"/>
      <c r="E30" s="47"/>
      <c r="F30" s="47"/>
      <c r="G30" s="47"/>
      <c r="H30" s="47"/>
      <c r="I30" s="47"/>
      <c r="J30" s="47"/>
      <c r="K30" s="8"/>
    </row>
    <row r="31" spans="1:30" s="1" customFormat="1" x14ac:dyDescent="0.25">
      <c r="B31" s="47"/>
      <c r="C31" s="47"/>
      <c r="D31" s="47"/>
      <c r="E31" s="47"/>
      <c r="F31" s="47"/>
      <c r="G31" s="47"/>
      <c r="H31" s="47"/>
      <c r="I31" s="47"/>
      <c r="J31" s="47"/>
      <c r="K31" s="8"/>
    </row>
    <row r="32" spans="1:30" s="1" customFormat="1" x14ac:dyDescent="0.25">
      <c r="B32" s="47"/>
      <c r="C32" s="47"/>
      <c r="D32" s="47"/>
      <c r="E32" s="47"/>
      <c r="F32" s="47"/>
      <c r="G32" s="47"/>
      <c r="H32" s="47"/>
      <c r="I32" s="47"/>
      <c r="J32" s="47"/>
    </row>
    <row r="33" spans="1:17" s="1" customFormat="1" x14ac:dyDescent="0.25">
      <c r="B33" s="47"/>
      <c r="C33" s="47"/>
      <c r="D33" s="47"/>
      <c r="E33" s="47"/>
      <c r="F33" s="47"/>
      <c r="G33" s="47"/>
      <c r="H33" s="47"/>
      <c r="I33" s="47"/>
      <c r="J33" s="47"/>
    </row>
    <row r="34" spans="1:17" s="1" customFormat="1" x14ac:dyDescent="0.25">
      <c r="B34" s="47"/>
      <c r="C34" s="47"/>
      <c r="D34" s="47"/>
      <c r="E34" s="47"/>
      <c r="F34" s="47"/>
      <c r="G34" s="47"/>
      <c r="H34" s="47"/>
      <c r="I34" s="47"/>
      <c r="J34" s="47"/>
    </row>
    <row r="35" spans="1:17" s="1" customFormat="1" x14ac:dyDescent="0.25">
      <c r="B35" s="47"/>
      <c r="C35" s="47"/>
      <c r="D35" s="47"/>
      <c r="E35" s="47"/>
      <c r="F35" s="47"/>
      <c r="G35" s="47"/>
      <c r="H35" s="47"/>
      <c r="I35" s="47"/>
      <c r="J35" s="47"/>
    </row>
    <row r="36" spans="1:17" s="1" customFormat="1" x14ac:dyDescent="0.25">
      <c r="B36" s="47"/>
      <c r="C36" s="47"/>
      <c r="D36" s="47"/>
      <c r="E36" s="47"/>
      <c r="F36" s="47"/>
      <c r="G36" s="47"/>
      <c r="H36" s="47"/>
      <c r="I36" s="47"/>
      <c r="J36" s="47"/>
    </row>
    <row r="37" spans="1:17" s="1" customFormat="1" x14ac:dyDescent="0.25">
      <c r="B37" s="47"/>
      <c r="C37" s="47"/>
      <c r="D37" s="47"/>
      <c r="E37" s="47"/>
      <c r="F37" s="47"/>
      <c r="G37" s="47"/>
      <c r="H37" s="47"/>
      <c r="I37" s="47"/>
      <c r="J37" s="47"/>
    </row>
    <row r="38" spans="1:17" s="1" customFormat="1" ht="18" x14ac:dyDescent="0.25">
      <c r="B38" s="288"/>
      <c r="C38" s="288"/>
      <c r="D38" s="288"/>
      <c r="E38" s="288"/>
      <c r="F38" s="288"/>
      <c r="G38" s="288"/>
      <c r="H38" s="288"/>
      <c r="I38" s="288"/>
      <c r="J38" s="288"/>
      <c r="K38" s="288"/>
      <c r="L38" s="288"/>
      <c r="M38" s="288"/>
    </row>
    <row r="39" spans="1:17" s="1" customFormat="1" x14ac:dyDescent="0.25">
      <c r="B39" s="47"/>
      <c r="C39" s="47"/>
      <c r="D39" s="47"/>
      <c r="E39" s="47"/>
      <c r="F39" s="47"/>
      <c r="G39" s="47"/>
      <c r="H39" s="47"/>
      <c r="I39" s="47"/>
      <c r="J39" s="47"/>
    </row>
    <row r="40" spans="1:17" s="1" customFormat="1" x14ac:dyDescent="0.25">
      <c r="B40" s="47"/>
      <c r="C40" s="47"/>
      <c r="D40" s="47"/>
      <c r="E40" s="47"/>
      <c r="F40" s="47"/>
      <c r="G40" s="47"/>
      <c r="H40" s="47"/>
      <c r="I40" s="47"/>
      <c r="J40" s="47"/>
    </row>
    <row r="41" spans="1:17" s="1" customFormat="1" x14ac:dyDescent="0.25">
      <c r="B41" s="47"/>
      <c r="C41" s="47"/>
      <c r="D41" s="47"/>
      <c r="E41" s="47"/>
      <c r="F41" s="47"/>
      <c r="G41" s="47"/>
      <c r="H41" s="47"/>
      <c r="I41" s="47"/>
      <c r="J41" s="47"/>
    </row>
    <row r="42" spans="1:17" s="1" customFormat="1" x14ac:dyDescent="0.25">
      <c r="B42" s="47"/>
      <c r="C42" s="47"/>
      <c r="D42" s="47"/>
      <c r="E42" s="47"/>
      <c r="F42" s="47"/>
      <c r="G42" s="47"/>
      <c r="H42" s="47"/>
      <c r="I42" s="47"/>
      <c r="J42" s="47"/>
    </row>
    <row r="43" spans="1:17" s="1" customFormat="1" x14ac:dyDescent="0.25">
      <c r="B43" s="47"/>
      <c r="C43" s="47"/>
      <c r="D43" s="47"/>
      <c r="E43" s="47"/>
      <c r="F43" s="47"/>
      <c r="G43" s="47"/>
      <c r="H43" s="47"/>
      <c r="I43" s="47"/>
      <c r="J43" s="47"/>
    </row>
    <row r="44" spans="1:17" s="1" customFormat="1" x14ac:dyDescent="0.25">
      <c r="B44" s="47"/>
      <c r="C44" s="47"/>
      <c r="D44" s="47"/>
      <c r="E44" s="47"/>
      <c r="F44" s="47"/>
      <c r="G44" s="47"/>
      <c r="H44" s="47"/>
      <c r="I44" s="47"/>
      <c r="J44" s="47"/>
    </row>
    <row r="45" spans="1:17" s="1" customFormat="1" x14ac:dyDescent="0.25">
      <c r="B45" s="47"/>
      <c r="C45" s="47"/>
      <c r="D45" s="47"/>
      <c r="E45" s="47"/>
      <c r="F45" s="47"/>
      <c r="G45" s="47"/>
      <c r="H45" s="47"/>
      <c r="I45" s="47"/>
      <c r="J45" s="47"/>
    </row>
    <row r="46" spans="1:17" s="1" customFormat="1" ht="47.45" customHeight="1" x14ac:dyDescent="0.25">
      <c r="A46" s="288" t="s">
        <v>170</v>
      </c>
      <c r="B46" s="288"/>
      <c r="C46" s="288"/>
      <c r="D46" s="288"/>
      <c r="E46" s="288"/>
      <c r="F46" s="288"/>
      <c r="G46" s="288"/>
      <c r="H46" s="288"/>
      <c r="I46" s="288"/>
      <c r="J46" s="288"/>
      <c r="K46" s="288"/>
      <c r="L46" s="288"/>
      <c r="M46" s="288"/>
      <c r="N46" s="288"/>
      <c r="O46" s="288"/>
    </row>
    <row r="47" spans="1:17" s="1" customFormat="1" x14ac:dyDescent="0.25"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7" s="1" customFormat="1" x14ac:dyDescent="0.25">
      <c r="I48" s="8"/>
      <c r="J48" s="8"/>
      <c r="K48" s="8"/>
      <c r="L48" s="8"/>
      <c r="M48" s="8"/>
      <c r="N48" s="8"/>
      <c r="O48" s="8"/>
      <c r="P48" s="8"/>
      <c r="Q48" s="8"/>
    </row>
    <row r="49" spans="2:19" s="1" customFormat="1" x14ac:dyDescent="0.25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15"/>
      <c r="S49" s="15"/>
    </row>
    <row r="50" spans="2:19" s="1" customFormat="1" x14ac:dyDescent="0.25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15"/>
      <c r="S50" s="15"/>
    </row>
    <row r="51" spans="2:19" s="1" customFormat="1" x14ac:dyDescent="0.25">
      <c r="B51" s="8"/>
      <c r="C51" s="8">
        <v>2009</v>
      </c>
      <c r="D51" s="8">
        <v>2010</v>
      </c>
      <c r="E51" s="8">
        <v>2011</v>
      </c>
      <c r="F51" s="8">
        <v>2012</v>
      </c>
      <c r="G51" s="8">
        <v>2013</v>
      </c>
      <c r="H51" s="8">
        <v>2014</v>
      </c>
      <c r="I51" s="8">
        <v>2015</v>
      </c>
      <c r="J51" s="8">
        <v>2016</v>
      </c>
      <c r="K51" s="8">
        <v>2017</v>
      </c>
      <c r="L51" s="8">
        <v>2018</v>
      </c>
      <c r="M51" s="8">
        <v>2019</v>
      </c>
      <c r="N51" s="8">
        <v>2020</v>
      </c>
      <c r="O51" s="8">
        <v>2021</v>
      </c>
      <c r="P51" s="8">
        <v>2022</v>
      </c>
      <c r="Q51" s="8"/>
      <c r="R51" s="15"/>
      <c r="S51" s="15"/>
    </row>
    <row r="52" spans="2:19" s="1" customFormat="1" x14ac:dyDescent="0.25">
      <c r="B52" s="51" t="s">
        <v>57</v>
      </c>
      <c r="C52" s="51">
        <f>+C10+C11+C12</f>
        <v>21174</v>
      </c>
      <c r="D52" s="51">
        <f t="shared" ref="D52:O52" si="3">+D10+D11+D12</f>
        <v>20685</v>
      </c>
      <c r="E52" s="51">
        <f t="shared" si="3"/>
        <v>21540</v>
      </c>
      <c r="F52" s="51">
        <f t="shared" si="3"/>
        <v>20904</v>
      </c>
      <c r="G52" s="51">
        <f t="shared" si="3"/>
        <v>19549</v>
      </c>
      <c r="H52" s="51">
        <f t="shared" si="3"/>
        <v>18398</v>
      </c>
      <c r="I52" s="51">
        <f t="shared" si="3"/>
        <v>14981</v>
      </c>
      <c r="J52" s="51">
        <f t="shared" si="3"/>
        <v>13879</v>
      </c>
      <c r="K52" s="51">
        <f t="shared" si="3"/>
        <v>13325</v>
      </c>
      <c r="L52" s="51">
        <f t="shared" si="3"/>
        <v>13268</v>
      </c>
      <c r="M52" s="51">
        <f t="shared" si="3"/>
        <v>13167</v>
      </c>
      <c r="N52" s="51">
        <f t="shared" si="3"/>
        <v>13144</v>
      </c>
      <c r="O52" s="51">
        <f t="shared" si="3"/>
        <v>13120</v>
      </c>
      <c r="P52" s="186">
        <f>+P10+P11+P12</f>
        <v>13074</v>
      </c>
      <c r="Q52" s="8"/>
      <c r="R52" s="15"/>
      <c r="S52" s="15"/>
    </row>
    <row r="53" spans="2:19" s="1" customFormat="1" x14ac:dyDescent="0.25">
      <c r="B53" s="51" t="s">
        <v>58</v>
      </c>
      <c r="C53" s="51">
        <f>+C13</f>
        <v>6477</v>
      </c>
      <c r="D53" s="51">
        <f t="shared" ref="D53:P53" si="4">+D13</f>
        <v>6234</v>
      </c>
      <c r="E53" s="51">
        <f t="shared" si="4"/>
        <v>6111</v>
      </c>
      <c r="F53" s="51">
        <f t="shared" si="4"/>
        <v>5554</v>
      </c>
      <c r="G53" s="51">
        <f t="shared" si="4"/>
        <v>5024</v>
      </c>
      <c r="H53" s="51">
        <f t="shared" si="4"/>
        <v>4919</v>
      </c>
      <c r="I53" s="51">
        <f t="shared" si="4"/>
        <v>3644</v>
      </c>
      <c r="J53" s="51">
        <f t="shared" si="4"/>
        <v>3334</v>
      </c>
      <c r="K53" s="51">
        <f t="shared" si="4"/>
        <v>3299</v>
      </c>
      <c r="L53" s="51">
        <f t="shared" si="4"/>
        <v>3287</v>
      </c>
      <c r="M53" s="51">
        <f t="shared" si="4"/>
        <v>3255</v>
      </c>
      <c r="N53" s="51">
        <f t="shared" si="4"/>
        <v>3065</v>
      </c>
      <c r="O53" s="51">
        <f t="shared" si="4"/>
        <v>2975</v>
      </c>
      <c r="P53" s="51">
        <f t="shared" si="4"/>
        <v>2923</v>
      </c>
      <c r="Q53" s="8"/>
      <c r="R53" s="15"/>
      <c r="S53" s="15"/>
    </row>
    <row r="54" spans="2:19" s="1" customFormat="1" x14ac:dyDescent="0.25">
      <c r="B54" s="51"/>
      <c r="C54" s="85">
        <f>+C52+C53</f>
        <v>27651</v>
      </c>
      <c r="D54" s="85">
        <f t="shared" ref="D54:O54" si="5">+D52+D53</f>
        <v>26919</v>
      </c>
      <c r="E54" s="85">
        <f t="shared" si="5"/>
        <v>27651</v>
      </c>
      <c r="F54" s="85">
        <f t="shared" si="5"/>
        <v>26458</v>
      </c>
      <c r="G54" s="85">
        <f t="shared" si="5"/>
        <v>24573</v>
      </c>
      <c r="H54" s="85">
        <f t="shared" si="5"/>
        <v>23317</v>
      </c>
      <c r="I54" s="85">
        <f t="shared" si="5"/>
        <v>18625</v>
      </c>
      <c r="J54" s="85">
        <f t="shared" si="5"/>
        <v>17213</v>
      </c>
      <c r="K54" s="85">
        <f t="shared" si="5"/>
        <v>16624</v>
      </c>
      <c r="L54" s="85">
        <f t="shared" si="5"/>
        <v>16555</v>
      </c>
      <c r="M54" s="85">
        <f t="shared" si="5"/>
        <v>16422</v>
      </c>
      <c r="N54" s="85">
        <f t="shared" si="5"/>
        <v>16209</v>
      </c>
      <c r="O54" s="85">
        <f t="shared" si="5"/>
        <v>16095</v>
      </c>
      <c r="P54" s="58">
        <f>SUM(P52:P53)</f>
        <v>15997</v>
      </c>
      <c r="Q54" s="8"/>
      <c r="R54" s="15"/>
      <c r="S54" s="15"/>
    </row>
    <row r="55" spans="2:19" s="1" customFormat="1" x14ac:dyDescent="0.25"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8"/>
      <c r="N55" s="8"/>
      <c r="O55" s="8"/>
      <c r="P55" s="8"/>
      <c r="Q55" s="8"/>
      <c r="R55" s="15"/>
      <c r="S55" s="15"/>
    </row>
    <row r="56" spans="2:19" s="1" customFormat="1" x14ac:dyDescent="0.25">
      <c r="B56" s="51" t="str">
        <f>+B52</f>
        <v>Sector Público</v>
      </c>
      <c r="C56" s="23">
        <f>+C52/C54</f>
        <v>0.76575892372789411</v>
      </c>
      <c r="D56" s="23">
        <f t="shared" ref="D56:N56" si="6">+D52/D54</f>
        <v>0.76841636019168613</v>
      </c>
      <c r="E56" s="23">
        <f t="shared" si="6"/>
        <v>0.77899533470760551</v>
      </c>
      <c r="F56" s="23">
        <f t="shared" si="6"/>
        <v>0.79008239473883135</v>
      </c>
      <c r="G56" s="23">
        <f t="shared" si="6"/>
        <v>0.79554795914214793</v>
      </c>
      <c r="H56" s="23">
        <f t="shared" si="6"/>
        <v>0.78903804091435437</v>
      </c>
      <c r="I56" s="23">
        <f t="shared" si="6"/>
        <v>0.80434899328859055</v>
      </c>
      <c r="J56" s="23">
        <f t="shared" si="6"/>
        <v>0.80630918491837567</v>
      </c>
      <c r="K56" s="23">
        <f t="shared" si="6"/>
        <v>0.80155197305101056</v>
      </c>
      <c r="L56" s="23">
        <f t="shared" si="6"/>
        <v>0.80144971307762003</v>
      </c>
      <c r="M56" s="23">
        <f t="shared" si="6"/>
        <v>0.80179028132992325</v>
      </c>
      <c r="N56" s="23">
        <f t="shared" si="6"/>
        <v>0.81090752051329507</v>
      </c>
      <c r="O56" s="23">
        <f>+O52/O54</f>
        <v>0.81515998757378072</v>
      </c>
      <c r="P56" s="187">
        <f>+P52/P54</f>
        <v>0.81727823966993807</v>
      </c>
      <c r="Q56" s="8"/>
      <c r="R56" s="15"/>
      <c r="S56" s="15"/>
    </row>
    <row r="57" spans="2:19" s="1" customFormat="1" x14ac:dyDescent="0.25">
      <c r="B57" s="51" t="str">
        <f>+B53</f>
        <v>Sector Privado</v>
      </c>
      <c r="C57" s="23">
        <f>+C53/C54</f>
        <v>0.23424107627210589</v>
      </c>
      <c r="D57" s="23">
        <f t="shared" ref="D57:O57" si="7">+D53/D54</f>
        <v>0.23158363980831384</v>
      </c>
      <c r="E57" s="23">
        <f t="shared" si="7"/>
        <v>0.22100466529239449</v>
      </c>
      <c r="F57" s="23">
        <f t="shared" si="7"/>
        <v>0.20991760526116865</v>
      </c>
      <c r="G57" s="23">
        <f t="shared" si="7"/>
        <v>0.20445204085785212</v>
      </c>
      <c r="H57" s="23">
        <f t="shared" si="7"/>
        <v>0.21096195908564566</v>
      </c>
      <c r="I57" s="23">
        <f t="shared" si="7"/>
        <v>0.19565100671140939</v>
      </c>
      <c r="J57" s="23">
        <f t="shared" si="7"/>
        <v>0.19369081508162436</v>
      </c>
      <c r="K57" s="23">
        <f t="shared" si="7"/>
        <v>0.19844802694898941</v>
      </c>
      <c r="L57" s="23">
        <f t="shared" si="7"/>
        <v>0.19855028692237994</v>
      </c>
      <c r="M57" s="23">
        <f t="shared" si="7"/>
        <v>0.19820971867007672</v>
      </c>
      <c r="N57" s="23">
        <f t="shared" si="7"/>
        <v>0.18909247948670491</v>
      </c>
      <c r="O57" s="23">
        <f t="shared" si="7"/>
        <v>0.18484001242621934</v>
      </c>
      <c r="P57" s="187">
        <f>+P53/P54</f>
        <v>0.18272176033006188</v>
      </c>
      <c r="Q57" s="8"/>
      <c r="R57" s="15"/>
      <c r="S57" s="15"/>
    </row>
    <row r="58" spans="2:19" s="1" customFormat="1" x14ac:dyDescent="0.25">
      <c r="B58" s="8"/>
      <c r="C58" s="86">
        <f>+C56+C57</f>
        <v>1</v>
      </c>
      <c r="D58" s="86">
        <f t="shared" ref="D58:O58" si="8">+D56+D57</f>
        <v>1</v>
      </c>
      <c r="E58" s="86">
        <f t="shared" si="8"/>
        <v>1</v>
      </c>
      <c r="F58" s="86">
        <f t="shared" si="8"/>
        <v>1</v>
      </c>
      <c r="G58" s="86">
        <f t="shared" si="8"/>
        <v>1</v>
      </c>
      <c r="H58" s="86">
        <f t="shared" si="8"/>
        <v>1</v>
      </c>
      <c r="I58" s="86">
        <f t="shared" si="8"/>
        <v>1</v>
      </c>
      <c r="J58" s="86">
        <f t="shared" si="8"/>
        <v>1</v>
      </c>
      <c r="K58" s="86">
        <f t="shared" si="8"/>
        <v>1</v>
      </c>
      <c r="L58" s="86">
        <f t="shared" si="8"/>
        <v>1</v>
      </c>
      <c r="M58" s="86">
        <f t="shared" si="8"/>
        <v>1</v>
      </c>
      <c r="N58" s="86">
        <f t="shared" si="8"/>
        <v>1</v>
      </c>
      <c r="O58" s="86">
        <f t="shared" si="8"/>
        <v>1</v>
      </c>
      <c r="P58" s="188">
        <f>+P54/P54</f>
        <v>1</v>
      </c>
      <c r="Q58" s="8"/>
      <c r="R58" s="15"/>
      <c r="S58" s="15"/>
    </row>
    <row r="59" spans="2:19" s="1" customFormat="1" x14ac:dyDescent="0.25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15"/>
      <c r="S59" s="15"/>
    </row>
    <row r="60" spans="2:19" s="1" customFormat="1" x14ac:dyDescent="0.25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15"/>
      <c r="S60" s="15"/>
    </row>
    <row r="61" spans="2:19" s="1" customFormat="1" x14ac:dyDescent="0.25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15"/>
      <c r="S61" s="15"/>
    </row>
    <row r="62" spans="2:19" s="1" customFormat="1" x14ac:dyDescent="0.25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2:19" s="1" customFormat="1" x14ac:dyDescent="0.2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2:19" s="1" customFormat="1" x14ac:dyDescent="0.2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s="1" customFormat="1" x14ac:dyDescent="0.2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 s="1" customFormat="1" x14ac:dyDescent="0.2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2:14" s="1" customFormat="1" x14ac:dyDescent="0.2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2:14" s="1" customFormat="1" x14ac:dyDescent="0.2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s="1" customFormat="1" x14ac:dyDescent="0.25">
      <c r="B69" s="32"/>
      <c r="C69" s="33"/>
      <c r="D69" s="33"/>
      <c r="E69" s="24"/>
      <c r="F69" s="8"/>
      <c r="G69" s="8"/>
      <c r="H69" s="8"/>
      <c r="I69" s="8"/>
    </row>
    <row r="70" spans="2:14" s="1" customFormat="1" ht="15" customHeight="1" x14ac:dyDescent="0.25">
      <c r="C70" s="8"/>
      <c r="D70" s="8"/>
      <c r="E70" s="8"/>
      <c r="F70" s="8"/>
      <c r="G70" s="8"/>
      <c r="H70" s="8"/>
      <c r="I70" s="8"/>
    </row>
    <row r="71" spans="2:14" s="1" customFormat="1" ht="15" customHeight="1" x14ac:dyDescent="0.25">
      <c r="C71" s="8"/>
      <c r="D71" s="8"/>
      <c r="E71" s="8"/>
      <c r="F71" s="8"/>
      <c r="G71" s="8"/>
      <c r="H71" s="8"/>
      <c r="I71" s="8"/>
    </row>
    <row r="72" spans="2:14" s="1" customFormat="1" x14ac:dyDescent="0.25"/>
    <row r="73" spans="2:14" s="1" customFormat="1" x14ac:dyDescent="0.25"/>
    <row r="74" spans="2:14" s="1" customFormat="1" x14ac:dyDescent="0.25"/>
    <row r="75" spans="2:14" s="1" customFormat="1" x14ac:dyDescent="0.25"/>
    <row r="76" spans="2:14" s="1" customFormat="1" x14ac:dyDescent="0.25"/>
    <row r="77" spans="2:14" s="1" customFormat="1" x14ac:dyDescent="0.25"/>
    <row r="78" spans="2:14" s="1" customFormat="1" x14ac:dyDescent="0.25">
      <c r="B78" s="47"/>
    </row>
    <row r="79" spans="2:14" s="1" customFormat="1" ht="9" customHeight="1" x14ac:dyDescent="0.25"/>
    <row r="80" spans="2:14" s="1" customFormat="1" x14ac:dyDescent="0.25"/>
    <row r="81" spans="2:5" s="1" customFormat="1" x14ac:dyDescent="0.25">
      <c r="B81" s="300" t="s">
        <v>69</v>
      </c>
      <c r="C81" s="300"/>
      <c r="D81" s="300"/>
      <c r="E81" s="300"/>
    </row>
    <row r="82" spans="2:5" s="1" customFormat="1" ht="12.6" customHeight="1" x14ac:dyDescent="0.3">
      <c r="B82" s="56" t="s">
        <v>61</v>
      </c>
      <c r="C82"/>
      <c r="D82"/>
      <c r="E82"/>
    </row>
    <row r="83" spans="2:5" s="1" customFormat="1" x14ac:dyDescent="0.25"/>
  </sheetData>
  <mergeCells count="6">
    <mergeCell ref="B5:O5"/>
    <mergeCell ref="B81:E81"/>
    <mergeCell ref="B38:M38"/>
    <mergeCell ref="B18:O18"/>
    <mergeCell ref="A46:O46"/>
    <mergeCell ref="B6:O6"/>
  </mergeCells>
  <conditionalFormatting sqref="B8:P8">
    <cfRule type="containsText" dxfId="1" priority="1" operator="containsText" text="isflsh">
      <formula>NOT(ISERROR(SEARCH("isflsh",B8)))</formula>
    </cfRule>
  </conditionalFormatting>
  <conditionalFormatting sqref="C19:M19">
    <cfRule type="containsText" dxfId="0" priority="3" operator="containsText" text="isflsh">
      <formula>NOT(ISERROR(SEARCH("isflsh",C19)))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5"/>
  <sheetViews>
    <sheetView showGridLines="0" zoomScale="60" zoomScaleNormal="60" zoomScaleSheetLayoutView="70" workbookViewId="0"/>
  </sheetViews>
  <sheetFormatPr baseColWidth="10" defaultRowHeight="15" x14ac:dyDescent="0.25"/>
  <cols>
    <col min="1" max="1" width="3.42578125" style="1" customWidth="1" collapsed="1"/>
    <col min="2" max="2" width="29.85546875" style="76" customWidth="1"/>
    <col min="3" max="3" width="24.5703125" customWidth="1" collapsed="1"/>
    <col min="4" max="5" width="24.5703125" customWidth="1"/>
    <col min="6" max="8" width="24.5703125" customWidth="1" collapsed="1"/>
    <col min="9" max="9" width="24.42578125" customWidth="1" collapsed="1"/>
    <col min="10" max="10" width="24.42578125" style="1" customWidth="1" collapsed="1"/>
    <col min="11" max="13" width="15.42578125" style="1" customWidth="1" collapsed="1"/>
    <col min="14" max="15" width="14.28515625" style="1" customWidth="1" collapsed="1"/>
    <col min="16" max="19" width="11.42578125" style="1" collapsed="1"/>
  </cols>
  <sheetData>
    <row r="1" spans="2:18" s="1" customFormat="1" ht="78" customHeight="1" x14ac:dyDescent="0.25">
      <c r="B1" s="76"/>
    </row>
    <row r="2" spans="2:18" s="1" customFormat="1" x14ac:dyDescent="0.25">
      <c r="B2" s="76"/>
      <c r="C2"/>
      <c r="D2"/>
      <c r="E2"/>
    </row>
    <row r="3" spans="2:18" s="1" customFormat="1" ht="14.45" hidden="1" customHeight="1" x14ac:dyDescent="0.25">
      <c r="B3" s="76"/>
      <c r="C3"/>
      <c r="D3"/>
      <c r="E3"/>
    </row>
    <row r="4" spans="2:18" s="1" customFormat="1" ht="4.9000000000000004" customHeight="1" x14ac:dyDescent="0.25"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2:18" s="1" customFormat="1" ht="20.100000000000001" customHeight="1" x14ac:dyDescent="0.25">
      <c r="B5" s="313" t="s">
        <v>99</v>
      </c>
      <c r="C5" s="313"/>
      <c r="D5" s="313"/>
      <c r="E5" s="313"/>
      <c r="F5" s="313"/>
      <c r="G5" s="313"/>
      <c r="H5" s="313"/>
      <c r="I5" s="129"/>
      <c r="J5" s="119"/>
      <c r="K5" s="119"/>
      <c r="L5" s="119"/>
      <c r="M5" s="119"/>
      <c r="N5" s="119"/>
      <c r="O5" s="2"/>
    </row>
    <row r="6" spans="2:18" s="1" customFormat="1" ht="47.25" customHeight="1" x14ac:dyDescent="0.25">
      <c r="B6" s="313" t="s">
        <v>157</v>
      </c>
      <c r="C6" s="313"/>
      <c r="D6" s="313"/>
      <c r="E6" s="313"/>
      <c r="F6" s="313"/>
      <c r="G6" s="313"/>
      <c r="H6" s="313"/>
      <c r="I6" s="119"/>
      <c r="J6" s="119"/>
      <c r="K6" s="119"/>
      <c r="L6" s="119"/>
      <c r="M6" s="119"/>
      <c r="N6" s="119"/>
    </row>
    <row r="7" spans="2:18" s="1" customFormat="1" ht="24.6" customHeight="1" x14ac:dyDescent="0.25">
      <c r="B7" s="62" t="s">
        <v>56</v>
      </c>
      <c r="D7" s="62"/>
      <c r="E7" s="62"/>
      <c r="F7" s="61"/>
      <c r="G7" s="61"/>
      <c r="H7" s="61"/>
      <c r="I7" s="61"/>
      <c r="J7" s="61"/>
      <c r="K7" s="61"/>
      <c r="L7" s="61"/>
      <c r="M7" s="61"/>
      <c r="N7" s="3"/>
      <c r="O7" s="3"/>
    </row>
    <row r="8" spans="2:18" s="1" customFormat="1" ht="24.6" customHeight="1" x14ac:dyDescent="0.25">
      <c r="B8" s="314" t="s">
        <v>100</v>
      </c>
      <c r="C8" s="314"/>
      <c r="D8" s="314"/>
      <c r="E8" s="314"/>
      <c r="F8" s="314"/>
      <c r="G8" s="314"/>
      <c r="H8" s="314"/>
      <c r="I8" s="61"/>
      <c r="J8" s="61"/>
      <c r="K8" s="61"/>
      <c r="L8" s="61"/>
      <c r="M8" s="61"/>
      <c r="N8" s="3"/>
      <c r="O8" s="3"/>
    </row>
    <row r="9" spans="2:18" s="1" customFormat="1" ht="24.6" customHeight="1" x14ac:dyDescent="0.25">
      <c r="B9" s="315" t="s">
        <v>1</v>
      </c>
      <c r="C9" s="114">
        <v>2019</v>
      </c>
      <c r="D9" s="115"/>
      <c r="E9" s="114">
        <v>2020</v>
      </c>
      <c r="F9" s="115"/>
      <c r="G9" s="114">
        <v>2021</v>
      </c>
      <c r="H9" s="116"/>
      <c r="I9" s="114">
        <v>2022</v>
      </c>
      <c r="J9" s="116"/>
      <c r="K9" s="61"/>
      <c r="L9" s="61"/>
      <c r="M9" s="61"/>
      <c r="N9" s="61"/>
      <c r="O9" s="61"/>
      <c r="P9" s="61"/>
      <c r="Q9" s="3"/>
      <c r="R9" s="3"/>
    </row>
    <row r="10" spans="2:18" s="1" customFormat="1" ht="39" customHeight="1" x14ac:dyDescent="0.25">
      <c r="B10" s="316"/>
      <c r="C10" s="109" t="s">
        <v>107</v>
      </c>
      <c r="D10" s="109" t="s">
        <v>106</v>
      </c>
      <c r="E10" s="109" t="s">
        <v>107</v>
      </c>
      <c r="F10" s="109" t="s">
        <v>106</v>
      </c>
      <c r="G10" s="109" t="s">
        <v>107</v>
      </c>
      <c r="H10" s="109" t="s">
        <v>106</v>
      </c>
      <c r="I10" s="109" t="s">
        <v>107</v>
      </c>
      <c r="J10" s="109" t="s">
        <v>106</v>
      </c>
      <c r="K10" s="3"/>
      <c r="L10" s="61"/>
      <c r="M10" s="61"/>
      <c r="N10" s="3"/>
      <c r="O10" s="3"/>
    </row>
    <row r="11" spans="2:18" s="1" customFormat="1" ht="24.6" customHeight="1" x14ac:dyDescent="0.25">
      <c r="B11" s="110" t="s">
        <v>101</v>
      </c>
      <c r="C11" s="131">
        <v>1.4218009478672985E-2</v>
      </c>
      <c r="D11" s="131">
        <v>2.9431438127090301E-2</v>
      </c>
      <c r="E11" s="132">
        <v>1.7948717948717947E-2</v>
      </c>
      <c r="F11" s="132">
        <v>5.7309941520467839E-2</v>
      </c>
      <c r="G11" s="132">
        <v>4.8780487804878049E-3</v>
      </c>
      <c r="H11" s="132">
        <v>3.1468531468531472E-2</v>
      </c>
      <c r="I11" s="200">
        <v>1.3698630136986301E-2</v>
      </c>
      <c r="J11" s="200">
        <v>2.6497695852534562E-2</v>
      </c>
      <c r="K11" s="61"/>
      <c r="L11" s="61"/>
      <c r="M11" s="61"/>
      <c r="N11" s="3"/>
      <c r="O11" s="3"/>
    </row>
    <row r="12" spans="2:18" s="1" customFormat="1" ht="24.6" customHeight="1" x14ac:dyDescent="0.25">
      <c r="B12" s="110" t="s">
        <v>102</v>
      </c>
      <c r="C12" s="133">
        <v>2.5276461295418641E-2</v>
      </c>
      <c r="D12" s="133">
        <v>5.2173913043478258E-2</v>
      </c>
      <c r="E12" s="132">
        <v>5.8974358974358973E-2</v>
      </c>
      <c r="F12" s="132">
        <v>6.3157894736842107E-2</v>
      </c>
      <c r="G12" s="132">
        <v>4.1463414634146344E-2</v>
      </c>
      <c r="H12" s="132">
        <v>6.75990675990676E-2</v>
      </c>
      <c r="I12" s="200">
        <v>3.6529680365296802E-2</v>
      </c>
      <c r="J12" s="200">
        <v>5.7603686635944701E-2</v>
      </c>
      <c r="K12" s="61"/>
      <c r="L12" s="61"/>
      <c r="M12" s="61"/>
      <c r="N12" s="3"/>
      <c r="O12" s="3"/>
    </row>
    <row r="13" spans="2:18" s="1" customFormat="1" ht="24.6" customHeight="1" x14ac:dyDescent="0.25">
      <c r="B13" s="110" t="s">
        <v>103</v>
      </c>
      <c r="C13" s="133">
        <v>5.845181674565561E-2</v>
      </c>
      <c r="D13" s="133">
        <v>9.8996655518394649E-2</v>
      </c>
      <c r="E13" s="132">
        <v>7.9487179487179482E-2</v>
      </c>
      <c r="F13" s="132">
        <v>0.10760233918128655</v>
      </c>
      <c r="G13" s="132">
        <v>8.2926829268292687E-2</v>
      </c>
      <c r="H13" s="132">
        <v>0.11888111888111888</v>
      </c>
      <c r="I13" s="200">
        <v>8.4474885844748854E-2</v>
      </c>
      <c r="J13" s="200">
        <v>0.13824884792626729</v>
      </c>
      <c r="K13" s="61"/>
      <c r="L13" s="61"/>
      <c r="M13" s="61"/>
      <c r="N13" s="3"/>
      <c r="O13" s="3"/>
    </row>
    <row r="14" spans="2:18" s="1" customFormat="1" ht="24.6" customHeight="1" x14ac:dyDescent="0.25">
      <c r="B14" s="110" t="s">
        <v>104</v>
      </c>
      <c r="C14" s="133">
        <v>0.17219589257503951</v>
      </c>
      <c r="D14" s="133">
        <v>0.24414715719063546</v>
      </c>
      <c r="E14" s="132">
        <v>0.13589743589743589</v>
      </c>
      <c r="F14" s="132">
        <v>0.21637426900584794</v>
      </c>
      <c r="G14" s="132">
        <v>0.2097560975609756</v>
      </c>
      <c r="H14" s="132">
        <v>0.26223776223776224</v>
      </c>
      <c r="I14" s="200">
        <v>0.18493150684931506</v>
      </c>
      <c r="J14" s="200">
        <v>0.28801843317972348</v>
      </c>
      <c r="K14" s="61"/>
      <c r="L14" s="61"/>
      <c r="M14" s="61"/>
      <c r="N14" s="3"/>
      <c r="O14" s="3"/>
    </row>
    <row r="15" spans="2:18" s="1" customFormat="1" ht="24.6" customHeight="1" x14ac:dyDescent="0.25">
      <c r="B15" s="110" t="s">
        <v>105</v>
      </c>
      <c r="C15" s="133">
        <v>0.72985781990521326</v>
      </c>
      <c r="D15" s="133">
        <v>0.57525083612040129</v>
      </c>
      <c r="E15" s="132">
        <v>0.70769230769230773</v>
      </c>
      <c r="F15" s="132">
        <v>0.55555555555555558</v>
      </c>
      <c r="G15" s="132">
        <v>0.66097560975609759</v>
      </c>
      <c r="H15" s="132">
        <v>0.51981351981351986</v>
      </c>
      <c r="I15" s="200">
        <v>0.68036529680365299</v>
      </c>
      <c r="J15" s="200">
        <v>0.48963133640552997</v>
      </c>
      <c r="K15" s="61"/>
      <c r="L15" s="61"/>
      <c r="M15" s="61"/>
      <c r="N15" s="3"/>
      <c r="O15" s="3"/>
    </row>
    <row r="16" spans="2:18" s="1" customFormat="1" ht="24.6" customHeight="1" x14ac:dyDescent="0.25">
      <c r="B16" s="111" t="s">
        <v>18</v>
      </c>
      <c r="C16" s="134">
        <v>1</v>
      </c>
      <c r="D16" s="134">
        <v>1</v>
      </c>
      <c r="E16" s="134">
        <v>1</v>
      </c>
      <c r="F16" s="134">
        <v>1</v>
      </c>
      <c r="G16" s="134">
        <v>1</v>
      </c>
      <c r="H16" s="134">
        <v>1</v>
      </c>
      <c r="I16" s="201">
        <v>1</v>
      </c>
      <c r="J16" s="201">
        <v>1</v>
      </c>
      <c r="K16" s="61"/>
      <c r="L16" s="61"/>
      <c r="M16" s="61"/>
      <c r="N16" s="3"/>
      <c r="O16" s="3"/>
    </row>
    <row r="17" spans="2:15" s="1" customFormat="1" ht="24.6" customHeight="1" x14ac:dyDescent="0.25">
      <c r="B17" s="62"/>
      <c r="D17" s="62"/>
      <c r="E17" s="62"/>
      <c r="F17" s="61"/>
      <c r="G17" s="61"/>
      <c r="H17" s="61"/>
      <c r="I17" s="61"/>
      <c r="J17" s="61"/>
      <c r="K17" s="61"/>
      <c r="L17" s="61"/>
      <c r="M17" s="61"/>
      <c r="N17" s="3"/>
      <c r="O17" s="3"/>
    </row>
    <row r="18" spans="2:15" s="1" customFormat="1" ht="51.75" customHeight="1" x14ac:dyDescent="0.25">
      <c r="B18" s="312" t="s">
        <v>180</v>
      </c>
      <c r="C18" s="312"/>
      <c r="D18" s="312"/>
      <c r="E18" s="312"/>
      <c r="F18" s="312"/>
      <c r="G18" s="312"/>
      <c r="H18" s="312"/>
      <c r="I18" s="312" t="s">
        <v>187</v>
      </c>
      <c r="J18" s="312"/>
      <c r="K18" s="312"/>
      <c r="L18" s="312"/>
      <c r="M18" s="312"/>
      <c r="N18" s="312"/>
      <c r="O18" s="312"/>
    </row>
    <row r="19" spans="2:15" s="1" customFormat="1" ht="24.6" customHeight="1" x14ac:dyDescent="0.25">
      <c r="B19" s="204"/>
      <c r="C19" s="8"/>
      <c r="D19" s="126">
        <v>2020</v>
      </c>
      <c r="E19" s="126">
        <v>2022</v>
      </c>
      <c r="F19" s="205"/>
      <c r="G19" s="205"/>
      <c r="H19" s="205"/>
      <c r="I19" s="61"/>
      <c r="J19" s="61"/>
      <c r="K19" s="61"/>
      <c r="L19" s="61"/>
      <c r="M19" s="61"/>
      <c r="N19" s="3"/>
      <c r="O19" s="3"/>
    </row>
    <row r="20" spans="2:15" s="1" customFormat="1" ht="24.6" customHeight="1" x14ac:dyDescent="0.25">
      <c r="B20" s="204"/>
      <c r="C20" s="51" t="str">
        <f>B11</f>
        <v>Quintil I</v>
      </c>
      <c r="D20" s="208">
        <v>1.7948717948717947E-2</v>
      </c>
      <c r="E20" s="208">
        <v>1.3698630136986301E-2</v>
      </c>
      <c r="F20" s="205"/>
      <c r="G20" s="205"/>
      <c r="H20" s="205"/>
      <c r="I20" s="233" t="s">
        <v>1</v>
      </c>
      <c r="J20" s="234" t="s">
        <v>183</v>
      </c>
      <c r="K20" s="234" t="s">
        <v>184</v>
      </c>
      <c r="L20" s="234" t="s">
        <v>185</v>
      </c>
      <c r="M20" s="235" t="s">
        <v>186</v>
      </c>
      <c r="N20" s="3"/>
      <c r="O20" s="3"/>
    </row>
    <row r="21" spans="2:15" s="1" customFormat="1" ht="24.6" customHeight="1" x14ac:dyDescent="0.25">
      <c r="B21" s="204"/>
      <c r="C21" s="51" t="str">
        <f t="shared" ref="C21:C24" si="0">B12</f>
        <v>Quintil II</v>
      </c>
      <c r="D21" s="208">
        <v>5.8974358974358973E-2</v>
      </c>
      <c r="E21" s="208">
        <v>3.6529680365296802E-2</v>
      </c>
      <c r="F21" s="205"/>
      <c r="G21" s="205"/>
      <c r="H21" s="205"/>
      <c r="I21" s="236" t="s">
        <v>101</v>
      </c>
      <c r="J21" s="241">
        <v>1.4218009478672985E-2</v>
      </c>
      <c r="K21" s="242">
        <v>1.7948717948717947E-2</v>
      </c>
      <c r="L21" s="242">
        <v>4.8780487804878049E-3</v>
      </c>
      <c r="M21" s="243">
        <v>1.3698630136986301E-2</v>
      </c>
      <c r="N21" s="3"/>
      <c r="O21" s="3"/>
    </row>
    <row r="22" spans="2:15" s="1" customFormat="1" ht="24.6" customHeight="1" x14ac:dyDescent="0.25">
      <c r="B22" s="204"/>
      <c r="C22" s="51" t="str">
        <f t="shared" si="0"/>
        <v>Quintil III</v>
      </c>
      <c r="D22" s="208">
        <v>7.9487179487179482E-2</v>
      </c>
      <c r="E22" s="208">
        <v>8.4474885844748854E-2</v>
      </c>
      <c r="F22" s="205"/>
      <c r="G22" s="205"/>
      <c r="H22" s="205"/>
      <c r="I22" s="236" t="s">
        <v>102</v>
      </c>
      <c r="J22" s="241">
        <v>2.5276461295418641E-2</v>
      </c>
      <c r="K22" s="242">
        <v>5.8974358974358973E-2</v>
      </c>
      <c r="L22" s="242">
        <v>4.1463414634146344E-2</v>
      </c>
      <c r="M22" s="243">
        <v>3.6529680365296802E-2</v>
      </c>
      <c r="N22" s="3"/>
      <c r="O22" s="3"/>
    </row>
    <row r="23" spans="2:15" s="1" customFormat="1" ht="24.6" customHeight="1" x14ac:dyDescent="0.25">
      <c r="B23" s="204"/>
      <c r="C23" s="51" t="str">
        <f t="shared" si="0"/>
        <v>Quintil IV</v>
      </c>
      <c r="D23" s="208">
        <v>0.13589743589743589</v>
      </c>
      <c r="E23" s="208">
        <v>0.18493150684931506</v>
      </c>
      <c r="F23" s="205"/>
      <c r="G23" s="205"/>
      <c r="H23" s="205"/>
      <c r="I23" s="236" t="s">
        <v>103</v>
      </c>
      <c r="J23" s="241">
        <v>5.845181674565561E-2</v>
      </c>
      <c r="K23" s="242">
        <v>7.9487179487179482E-2</v>
      </c>
      <c r="L23" s="242">
        <v>8.2926829268292687E-2</v>
      </c>
      <c r="M23" s="243">
        <v>8.4474885844748854E-2</v>
      </c>
      <c r="N23" s="3"/>
      <c r="O23" s="3"/>
    </row>
    <row r="24" spans="2:15" s="1" customFormat="1" ht="24.6" customHeight="1" x14ac:dyDescent="0.25">
      <c r="B24" s="204"/>
      <c r="C24" s="51" t="str">
        <f t="shared" si="0"/>
        <v>Quintil V</v>
      </c>
      <c r="D24" s="208">
        <v>0.70769230769230773</v>
      </c>
      <c r="E24" s="208">
        <v>0.68036529680365299</v>
      </c>
      <c r="F24" s="205"/>
      <c r="G24" s="205"/>
      <c r="H24" s="205"/>
      <c r="I24" s="236" t="s">
        <v>104</v>
      </c>
      <c r="J24" s="241">
        <v>0.17219589257503951</v>
      </c>
      <c r="K24" s="242">
        <v>0.13589743589743589</v>
      </c>
      <c r="L24" s="242">
        <v>0.2097560975609756</v>
      </c>
      <c r="M24" s="243">
        <v>0.18493150684931506</v>
      </c>
      <c r="N24" s="3"/>
      <c r="O24" s="3"/>
    </row>
    <row r="25" spans="2:15" s="1" customFormat="1" ht="24.6" customHeight="1" x14ac:dyDescent="0.25">
      <c r="B25" s="204"/>
      <c r="C25" s="8"/>
      <c r="D25" s="126"/>
      <c r="E25" s="126"/>
      <c r="F25" s="205"/>
      <c r="G25" s="205"/>
      <c r="H25" s="205"/>
      <c r="I25" s="236" t="s">
        <v>105</v>
      </c>
      <c r="J25" s="241">
        <v>0.72985781990521326</v>
      </c>
      <c r="K25" s="242">
        <v>0.70769230769230773</v>
      </c>
      <c r="L25" s="242">
        <v>0.66097560975609759</v>
      </c>
      <c r="M25" s="243">
        <v>0.68036529680365299</v>
      </c>
      <c r="N25" s="3"/>
      <c r="O25" s="3"/>
    </row>
    <row r="26" spans="2:15" s="1" customFormat="1" ht="24.6" customHeight="1" x14ac:dyDescent="0.25">
      <c r="B26" s="204"/>
      <c r="C26" s="15"/>
      <c r="D26" s="204"/>
      <c r="E26" s="204"/>
      <c r="F26" s="205"/>
      <c r="G26" s="205"/>
      <c r="H26" s="205"/>
      <c r="I26" s="237" t="s">
        <v>18</v>
      </c>
      <c r="J26" s="238">
        <v>1</v>
      </c>
      <c r="K26" s="239">
        <v>1</v>
      </c>
      <c r="L26" s="239">
        <v>1</v>
      </c>
      <c r="M26" s="240">
        <v>1</v>
      </c>
      <c r="N26" s="3"/>
      <c r="O26" s="3"/>
    </row>
    <row r="27" spans="2:15" s="1" customFormat="1" ht="24.6" customHeight="1" x14ac:dyDescent="0.25">
      <c r="B27" s="204"/>
      <c r="C27" s="15"/>
      <c r="D27" s="204"/>
      <c r="E27" s="204"/>
      <c r="F27" s="205"/>
      <c r="G27" s="205"/>
      <c r="H27" s="205"/>
      <c r="I27" s="61"/>
      <c r="J27" s="61"/>
      <c r="K27" s="61"/>
      <c r="L27" s="61"/>
      <c r="M27" s="61"/>
      <c r="N27" s="3"/>
      <c r="O27" s="3"/>
    </row>
    <row r="28" spans="2:15" s="1" customFormat="1" ht="24.6" customHeight="1" x14ac:dyDescent="0.25">
      <c r="B28" s="204"/>
      <c r="C28" s="15"/>
      <c r="D28" s="204"/>
      <c r="E28" s="204"/>
      <c r="F28" s="205"/>
      <c r="G28" s="205"/>
      <c r="H28" s="205"/>
      <c r="I28" s="61"/>
      <c r="J28" s="61"/>
      <c r="K28" s="61"/>
      <c r="L28" s="61"/>
      <c r="M28" s="61"/>
      <c r="N28" s="3"/>
      <c r="O28" s="3"/>
    </row>
    <row r="29" spans="2:15" s="1" customFormat="1" ht="24.6" customHeight="1" x14ac:dyDescent="0.25">
      <c r="B29" s="204"/>
      <c r="C29" s="15"/>
      <c r="D29" s="204"/>
      <c r="E29" s="204"/>
      <c r="F29" s="205"/>
      <c r="G29" s="205"/>
      <c r="H29" s="205"/>
      <c r="I29" s="61"/>
      <c r="J29" s="61"/>
      <c r="K29" s="61"/>
      <c r="L29" s="61"/>
      <c r="M29" s="61"/>
      <c r="N29" s="3"/>
      <c r="O29" s="3"/>
    </row>
    <row r="30" spans="2:15" s="1" customFormat="1" ht="24.6" customHeight="1" x14ac:dyDescent="0.25">
      <c r="B30" s="204"/>
      <c r="C30" s="15"/>
      <c r="D30" s="204"/>
      <c r="E30" s="204"/>
      <c r="F30" s="205"/>
      <c r="G30" s="205"/>
      <c r="H30" s="205"/>
      <c r="I30" s="61"/>
      <c r="J30" s="61"/>
      <c r="K30" s="61"/>
      <c r="L30" s="61"/>
      <c r="M30" s="61"/>
      <c r="N30" s="3"/>
      <c r="O30" s="3"/>
    </row>
    <row r="31" spans="2:15" s="1" customFormat="1" ht="24.6" customHeight="1" x14ac:dyDescent="0.25">
      <c r="B31" s="62"/>
      <c r="D31" s="62"/>
      <c r="E31" s="62"/>
      <c r="F31" s="61"/>
      <c r="G31" s="61"/>
      <c r="H31" s="61"/>
      <c r="I31" s="61"/>
      <c r="J31" s="61"/>
      <c r="K31" s="61"/>
      <c r="L31" s="61"/>
      <c r="M31" s="61"/>
      <c r="N31" s="3"/>
      <c r="O31" s="3"/>
    </row>
    <row r="32" spans="2:15" s="1" customFormat="1" ht="24.6" customHeight="1" x14ac:dyDescent="0.25">
      <c r="B32" s="62"/>
      <c r="D32" s="62"/>
      <c r="E32" s="62"/>
      <c r="F32" s="61"/>
      <c r="G32" s="61"/>
      <c r="H32" s="61"/>
      <c r="I32" s="61"/>
      <c r="J32" s="61"/>
      <c r="K32" s="61"/>
      <c r="L32" s="61"/>
      <c r="M32" s="61"/>
      <c r="N32" s="3"/>
      <c r="O32" s="3"/>
    </row>
    <row r="33" spans="2:15" s="1" customFormat="1" ht="24.6" customHeight="1" x14ac:dyDescent="0.25">
      <c r="B33" s="62"/>
      <c r="D33" s="62"/>
      <c r="E33" s="62"/>
      <c r="F33" s="61"/>
      <c r="G33" s="61"/>
      <c r="H33" s="61"/>
      <c r="I33" s="61"/>
      <c r="J33" s="61"/>
      <c r="K33" s="61"/>
      <c r="L33" s="61"/>
      <c r="M33" s="61"/>
      <c r="N33" s="3"/>
      <c r="O33" s="3"/>
    </row>
    <row r="34" spans="2:15" s="1" customFormat="1" ht="24.6" customHeight="1" x14ac:dyDescent="0.25">
      <c r="B34" s="62"/>
      <c r="D34" s="62"/>
      <c r="E34" s="62"/>
      <c r="F34" s="61"/>
      <c r="G34" s="61"/>
      <c r="H34" s="61"/>
      <c r="I34" s="61"/>
      <c r="J34" s="61"/>
      <c r="K34" s="61"/>
      <c r="L34" s="61"/>
      <c r="M34" s="61"/>
      <c r="N34" s="3"/>
      <c r="O34" s="3"/>
    </row>
    <row r="35" spans="2:15" s="1" customFormat="1" ht="24.6" customHeight="1" x14ac:dyDescent="0.25">
      <c r="B35" s="62"/>
      <c r="D35" s="62"/>
      <c r="E35" s="62"/>
      <c r="F35" s="61"/>
      <c r="G35" s="61"/>
      <c r="H35" s="61"/>
      <c r="I35" s="61"/>
      <c r="J35" s="61"/>
      <c r="K35" s="61"/>
      <c r="L35" s="61"/>
      <c r="M35" s="61"/>
      <c r="N35" s="3"/>
      <c r="O35" s="3"/>
    </row>
    <row r="36" spans="2:15" s="1" customFormat="1" ht="24.6" customHeight="1" x14ac:dyDescent="0.25">
      <c r="B36" s="62"/>
      <c r="D36" s="62"/>
      <c r="E36" s="62"/>
      <c r="F36" s="61"/>
      <c r="G36" s="61"/>
      <c r="H36" s="61"/>
      <c r="I36" s="61"/>
      <c r="J36" s="61"/>
      <c r="K36" s="61"/>
      <c r="L36" s="61"/>
      <c r="M36" s="61"/>
      <c r="N36" s="3"/>
      <c r="O36" s="3"/>
    </row>
    <row r="37" spans="2:15" s="1" customFormat="1" ht="13.5" customHeight="1" x14ac:dyDescent="0.25">
      <c r="C37" s="121"/>
      <c r="D37" s="75"/>
      <c r="E37" s="75"/>
      <c r="F37" s="61"/>
      <c r="G37" s="61"/>
      <c r="H37" s="61"/>
      <c r="I37" s="61"/>
      <c r="J37" s="61"/>
      <c r="K37" s="61"/>
      <c r="L37" s="61"/>
      <c r="M37" s="61"/>
      <c r="N37" s="3"/>
      <c r="O37" s="3"/>
    </row>
    <row r="38" spans="2:15" s="1" customFormat="1" ht="13.5" customHeight="1" x14ac:dyDescent="0.25">
      <c r="C38" s="56"/>
      <c r="D38" s="75"/>
      <c r="E38" s="75"/>
      <c r="F38" s="61"/>
      <c r="G38" s="61"/>
      <c r="H38" s="61"/>
      <c r="I38" s="61"/>
      <c r="J38" s="61"/>
      <c r="K38" s="61"/>
      <c r="L38" s="61"/>
      <c r="M38" s="61"/>
      <c r="N38" s="3"/>
      <c r="O38" s="3"/>
    </row>
    <row r="39" spans="2:15" s="1" customFormat="1" ht="47.25" customHeight="1" x14ac:dyDescent="0.25">
      <c r="B39" s="288" t="s">
        <v>181</v>
      </c>
      <c r="C39" s="288"/>
      <c r="D39" s="288"/>
      <c r="E39" s="288"/>
      <c r="F39" s="288"/>
      <c r="G39" s="288"/>
      <c r="H39" s="288"/>
      <c r="I39" s="288" t="s">
        <v>181</v>
      </c>
      <c r="J39" s="288"/>
      <c r="K39" s="288"/>
      <c r="L39" s="288"/>
      <c r="M39" s="288"/>
      <c r="N39" s="288"/>
      <c r="O39" s="288"/>
    </row>
    <row r="40" spans="2:15" s="1" customFormat="1" ht="24.6" customHeight="1" x14ac:dyDescent="0.25">
      <c r="B40" s="62"/>
      <c r="C40" s="15"/>
      <c r="D40" s="204"/>
      <c r="E40" s="204"/>
      <c r="F40" s="205"/>
      <c r="G40" s="61"/>
      <c r="H40" s="61"/>
      <c r="I40" s="61"/>
      <c r="J40" s="61"/>
      <c r="K40" s="61"/>
      <c r="L40" s="61"/>
      <c r="M40" s="61"/>
      <c r="N40" s="3"/>
      <c r="O40" s="3"/>
    </row>
    <row r="41" spans="2:15" s="1" customFormat="1" ht="24.6" customHeight="1" x14ac:dyDescent="0.25">
      <c r="B41" s="204"/>
      <c r="C41" s="8"/>
      <c r="D41" s="206"/>
      <c r="E41" s="206"/>
      <c r="F41" s="205"/>
      <c r="G41" s="205"/>
      <c r="H41" s="61"/>
      <c r="I41" s="61"/>
      <c r="J41" s="61"/>
      <c r="K41" s="61"/>
      <c r="L41" s="61"/>
      <c r="M41" s="61"/>
      <c r="N41" s="3"/>
      <c r="O41" s="3"/>
    </row>
    <row r="42" spans="2:15" s="1" customFormat="1" ht="24.6" customHeight="1" x14ac:dyDescent="0.25">
      <c r="B42" s="204"/>
      <c r="C42" s="8"/>
      <c r="D42" s="206">
        <v>2020</v>
      </c>
      <c r="E42" s="206">
        <v>2022</v>
      </c>
      <c r="F42" s="205"/>
      <c r="G42" s="205"/>
      <c r="H42" s="61"/>
      <c r="I42" s="244" t="s">
        <v>1</v>
      </c>
      <c r="J42" s="245" t="s">
        <v>183</v>
      </c>
      <c r="K42" s="245" t="s">
        <v>184</v>
      </c>
      <c r="L42" s="245" t="s">
        <v>185</v>
      </c>
      <c r="M42" s="246" t="s">
        <v>186</v>
      </c>
      <c r="N42" s="3"/>
      <c r="O42" s="3"/>
    </row>
    <row r="43" spans="2:15" s="1" customFormat="1" ht="24.6" customHeight="1" x14ac:dyDescent="0.25">
      <c r="B43" s="204"/>
      <c r="C43" s="51" t="str">
        <f>B11</f>
        <v>Quintil I</v>
      </c>
      <c r="D43" s="209">
        <v>5.7309941520467839E-2</v>
      </c>
      <c r="E43" s="207">
        <v>2.6497695852534562E-2</v>
      </c>
      <c r="F43" s="205"/>
      <c r="G43" s="205"/>
      <c r="H43" s="61"/>
      <c r="I43" s="247" t="s">
        <v>101</v>
      </c>
      <c r="J43" s="131">
        <v>2.9431438127090301E-2</v>
      </c>
      <c r="K43" s="132">
        <v>5.7309941520467839E-2</v>
      </c>
      <c r="L43" s="132">
        <v>3.1468531468531472E-2</v>
      </c>
      <c r="M43" s="200">
        <v>2.6497695852534562E-2</v>
      </c>
      <c r="N43" s="3"/>
      <c r="O43" s="3"/>
    </row>
    <row r="44" spans="2:15" s="1" customFormat="1" ht="24.6" customHeight="1" x14ac:dyDescent="0.25">
      <c r="B44" s="204"/>
      <c r="C44" s="51" t="str">
        <f t="shared" ref="C44:C47" si="1">B12</f>
        <v>Quintil II</v>
      </c>
      <c r="D44" s="209">
        <v>6.3157894736842107E-2</v>
      </c>
      <c r="E44" s="207">
        <v>5.7603686635944701E-2</v>
      </c>
      <c r="F44" s="205"/>
      <c r="G44" s="205"/>
      <c r="H44" s="61"/>
      <c r="I44" s="247" t="s">
        <v>102</v>
      </c>
      <c r="J44" s="131">
        <v>5.2173913043478258E-2</v>
      </c>
      <c r="K44" s="132">
        <v>6.3157894736842107E-2</v>
      </c>
      <c r="L44" s="132">
        <v>6.75990675990676E-2</v>
      </c>
      <c r="M44" s="200">
        <v>5.7603686635944701E-2</v>
      </c>
      <c r="N44" s="3"/>
      <c r="O44" s="3"/>
    </row>
    <row r="45" spans="2:15" s="1" customFormat="1" ht="24.6" customHeight="1" x14ac:dyDescent="0.25">
      <c r="B45" s="204"/>
      <c r="C45" s="51" t="str">
        <f t="shared" si="1"/>
        <v>Quintil III</v>
      </c>
      <c r="D45" s="209">
        <v>0.10760233918128655</v>
      </c>
      <c r="E45" s="207">
        <v>0.13824884792626729</v>
      </c>
      <c r="F45" s="205"/>
      <c r="G45" s="205"/>
      <c r="H45" s="61"/>
      <c r="I45" s="247" t="s">
        <v>103</v>
      </c>
      <c r="J45" s="131">
        <v>9.8996655518394649E-2</v>
      </c>
      <c r="K45" s="132">
        <v>0.10760233918128655</v>
      </c>
      <c r="L45" s="132">
        <v>0.11888111888111888</v>
      </c>
      <c r="M45" s="200">
        <v>0.13824884792626729</v>
      </c>
      <c r="N45" s="3"/>
      <c r="O45" s="3"/>
    </row>
    <row r="46" spans="2:15" s="1" customFormat="1" ht="24.6" customHeight="1" x14ac:dyDescent="0.25">
      <c r="B46" s="204"/>
      <c r="C46" s="51" t="str">
        <f t="shared" si="1"/>
        <v>Quintil IV</v>
      </c>
      <c r="D46" s="209">
        <v>0.21637426900584794</v>
      </c>
      <c r="E46" s="207">
        <v>0.28801843317972348</v>
      </c>
      <c r="F46" s="205"/>
      <c r="G46" s="205"/>
      <c r="H46" s="61"/>
      <c r="I46" s="247" t="s">
        <v>104</v>
      </c>
      <c r="J46" s="131">
        <v>0.24414715719063546</v>
      </c>
      <c r="K46" s="132">
        <v>0.21637426900584794</v>
      </c>
      <c r="L46" s="132">
        <v>0.26223776223776224</v>
      </c>
      <c r="M46" s="200">
        <v>0.28801843317972348</v>
      </c>
      <c r="N46" s="3"/>
      <c r="O46" s="3"/>
    </row>
    <row r="47" spans="2:15" s="1" customFormat="1" ht="24.6" customHeight="1" x14ac:dyDescent="0.25">
      <c r="B47" s="204"/>
      <c r="C47" s="51" t="str">
        <f t="shared" si="1"/>
        <v>Quintil V</v>
      </c>
      <c r="D47" s="209">
        <v>0.55555555555555558</v>
      </c>
      <c r="E47" s="207">
        <v>0.48963133640552997</v>
      </c>
      <c r="F47" s="205"/>
      <c r="G47" s="205"/>
      <c r="H47" s="61"/>
      <c r="I47" s="247" t="s">
        <v>105</v>
      </c>
      <c r="J47" s="131">
        <v>0.57525083612040129</v>
      </c>
      <c r="K47" s="132">
        <v>0.55555555555555558</v>
      </c>
      <c r="L47" s="132">
        <v>0.51981351981351986</v>
      </c>
      <c r="M47" s="200">
        <v>0.48963133640552997</v>
      </c>
      <c r="N47" s="3"/>
      <c r="O47" s="3"/>
    </row>
    <row r="48" spans="2:15" s="1" customFormat="1" ht="24.6" customHeight="1" x14ac:dyDescent="0.25">
      <c r="B48" s="204"/>
      <c r="C48" s="8"/>
      <c r="D48" s="206"/>
      <c r="E48" s="206"/>
      <c r="F48" s="205"/>
      <c r="G48" s="205"/>
      <c r="H48" s="61"/>
      <c r="I48" s="248" t="s">
        <v>18</v>
      </c>
      <c r="J48" s="249">
        <v>1</v>
      </c>
      <c r="K48" s="250">
        <v>1</v>
      </c>
      <c r="L48" s="250">
        <v>1</v>
      </c>
      <c r="M48" s="251">
        <v>1</v>
      </c>
      <c r="N48" s="3"/>
      <c r="O48" s="3"/>
    </row>
    <row r="49" spans="2:15" s="1" customFormat="1" ht="24.6" customHeight="1" x14ac:dyDescent="0.25">
      <c r="B49" s="204"/>
      <c r="C49" s="15"/>
      <c r="D49" s="204"/>
      <c r="E49" s="204"/>
      <c r="F49" s="205"/>
      <c r="G49" s="205"/>
      <c r="H49" s="61"/>
      <c r="I49" s="61"/>
      <c r="J49" s="61"/>
      <c r="K49" s="61"/>
      <c r="L49" s="61"/>
      <c r="M49" s="61"/>
      <c r="N49" s="3"/>
      <c r="O49" s="3"/>
    </row>
    <row r="50" spans="2:15" s="1" customFormat="1" ht="24.6" customHeight="1" x14ac:dyDescent="0.25">
      <c r="B50" s="204"/>
      <c r="C50" s="15"/>
      <c r="D50" s="204"/>
      <c r="E50" s="204"/>
      <c r="F50" s="205"/>
      <c r="G50" s="205"/>
      <c r="H50" s="61"/>
      <c r="I50" s="61"/>
      <c r="J50" s="61"/>
      <c r="K50" s="61"/>
      <c r="L50" s="61"/>
      <c r="M50" s="61"/>
      <c r="N50" s="3"/>
      <c r="O50" s="3"/>
    </row>
    <row r="51" spans="2:15" s="1" customFormat="1" ht="24.6" customHeight="1" x14ac:dyDescent="0.25">
      <c r="B51" s="204"/>
      <c r="C51" s="15"/>
      <c r="D51" s="204"/>
      <c r="E51" s="204"/>
      <c r="F51" s="205"/>
      <c r="G51" s="205"/>
      <c r="H51" s="61"/>
      <c r="I51" s="61"/>
      <c r="J51" s="61"/>
      <c r="K51" s="61"/>
      <c r="L51" s="61"/>
      <c r="M51" s="61"/>
      <c r="N51" s="3"/>
      <c r="O51" s="3"/>
    </row>
    <row r="52" spans="2:15" s="1" customFormat="1" ht="24.6" customHeight="1" x14ac:dyDescent="0.25">
      <c r="B52" s="62"/>
      <c r="C52" s="15"/>
      <c r="D52" s="204"/>
      <c r="E52" s="204"/>
      <c r="F52" s="205"/>
      <c r="G52" s="61"/>
      <c r="H52" s="61"/>
      <c r="I52" s="61"/>
      <c r="J52" s="61"/>
      <c r="K52" s="61"/>
      <c r="L52" s="61"/>
      <c r="M52" s="61"/>
      <c r="N52" s="3"/>
      <c r="O52" s="3"/>
    </row>
    <row r="53" spans="2:15" s="1" customFormat="1" ht="24.6" customHeight="1" x14ac:dyDescent="0.25">
      <c r="B53" s="62"/>
      <c r="D53" s="62"/>
      <c r="E53" s="62"/>
      <c r="F53" s="61"/>
      <c r="G53" s="61"/>
      <c r="H53" s="61"/>
      <c r="I53" s="61"/>
      <c r="J53" s="61"/>
      <c r="K53" s="61"/>
      <c r="L53" s="61"/>
      <c r="M53" s="61"/>
      <c r="N53" s="3"/>
      <c r="O53" s="3"/>
    </row>
    <row r="54" spans="2:15" s="1" customFormat="1" ht="24.6" customHeight="1" x14ac:dyDescent="0.25">
      <c r="B54" s="62"/>
      <c r="D54" s="62"/>
      <c r="E54" s="62"/>
      <c r="F54" s="61"/>
      <c r="G54" s="61"/>
      <c r="H54" s="61"/>
      <c r="I54" s="61"/>
      <c r="J54" s="61"/>
      <c r="K54" s="61"/>
      <c r="L54" s="61"/>
      <c r="M54" s="61"/>
      <c r="N54" s="3"/>
      <c r="O54" s="3"/>
    </row>
    <row r="55" spans="2:15" s="1" customFormat="1" ht="24.6" customHeight="1" x14ac:dyDescent="0.25">
      <c r="B55" s="62"/>
      <c r="D55" s="62"/>
      <c r="E55" s="62"/>
      <c r="F55" s="61"/>
      <c r="G55" s="61"/>
      <c r="H55" s="61"/>
      <c r="I55" s="61"/>
      <c r="J55" s="61"/>
      <c r="K55" s="61"/>
      <c r="L55" s="61"/>
      <c r="M55" s="61"/>
      <c r="N55" s="3"/>
      <c r="O55" s="3"/>
    </row>
    <row r="56" spans="2:15" s="1" customFormat="1" ht="16.5" customHeight="1" x14ac:dyDescent="0.25">
      <c r="B56" s="121" t="s">
        <v>120</v>
      </c>
      <c r="D56" s="62"/>
      <c r="E56" s="62"/>
      <c r="F56" s="61"/>
      <c r="G56" s="61"/>
      <c r="H56" s="61"/>
      <c r="I56" s="61"/>
      <c r="J56" s="61"/>
      <c r="K56" s="61"/>
      <c r="L56" s="61"/>
      <c r="M56" s="61"/>
      <c r="N56" s="3"/>
      <c r="O56" s="3"/>
    </row>
    <row r="57" spans="2:15" s="1" customFormat="1" ht="16.5" customHeight="1" x14ac:dyDescent="0.25">
      <c r="B57" s="121" t="s">
        <v>200</v>
      </c>
      <c r="D57" s="75"/>
      <c r="E57" s="75"/>
      <c r="F57" s="61"/>
      <c r="G57" s="61"/>
      <c r="H57" s="61"/>
      <c r="I57" s="61"/>
      <c r="J57" s="61"/>
      <c r="K57" s="61"/>
      <c r="L57" s="61"/>
      <c r="M57" s="61"/>
      <c r="N57" s="3"/>
      <c r="O57" s="3"/>
    </row>
    <row r="58" spans="2:15" s="1" customFormat="1" ht="13.15" customHeight="1" x14ac:dyDescent="0.3">
      <c r="B58" s="56" t="s">
        <v>61</v>
      </c>
      <c r="D58"/>
      <c r="E58"/>
      <c r="F58" s="75"/>
      <c r="G58" s="8"/>
      <c r="H58" s="8"/>
      <c r="I58" s="8"/>
      <c r="J58" s="10"/>
      <c r="K58" s="11"/>
      <c r="L58" s="8"/>
      <c r="M58" s="8"/>
    </row>
    <row r="59" spans="2:15" s="1" customFormat="1" ht="18" customHeight="1" x14ac:dyDescent="0.25">
      <c r="F59" s="75"/>
      <c r="G59" s="8"/>
      <c r="H59" s="8"/>
      <c r="I59" s="8"/>
      <c r="J59" s="10"/>
      <c r="K59" s="11"/>
      <c r="L59" s="8"/>
      <c r="M59" s="8"/>
    </row>
    <row r="65" spans="2:14" s="1" customFormat="1" x14ac:dyDescent="0.25">
      <c r="B65" s="76"/>
      <c r="C65" s="99"/>
      <c r="D65" s="99"/>
      <c r="E65" s="99"/>
      <c r="F65" s="99"/>
      <c r="G65" s="99"/>
      <c r="H65" s="99"/>
      <c r="I65" s="99"/>
      <c r="J65" s="100"/>
      <c r="K65" s="100"/>
      <c r="L65" s="100"/>
      <c r="M65" s="100"/>
      <c r="N65" s="100"/>
    </row>
    <row r="66" spans="2:14" s="1" customFormat="1" x14ac:dyDescent="0.25">
      <c r="B66" s="76"/>
      <c r="C66" s="101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</row>
    <row r="67" spans="2:14" s="1" customFormat="1" x14ac:dyDescent="0.25">
      <c r="B67" s="76"/>
      <c r="C67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</row>
    <row r="68" spans="2:14" s="1" customFormat="1" x14ac:dyDescent="0.25">
      <c r="B68" s="76"/>
      <c r="C68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</row>
    <row r="69" spans="2:14" s="1" customFormat="1" x14ac:dyDescent="0.25">
      <c r="B69" s="76"/>
      <c r="C69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</row>
    <row r="70" spans="2:14" s="1" customFormat="1" x14ac:dyDescent="0.25">
      <c r="B70" s="76"/>
      <c r="C70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</row>
    <row r="71" spans="2:14" s="1" customFormat="1" x14ac:dyDescent="0.25">
      <c r="B71" s="76"/>
      <c r="C71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</row>
    <row r="95" spans="2:14" s="1" customFormat="1" x14ac:dyDescent="0.25">
      <c r="B95" s="76"/>
      <c r="C95" s="99"/>
      <c r="D95" s="99"/>
      <c r="E95" s="99"/>
      <c r="F95" s="99"/>
      <c r="G95" s="99"/>
      <c r="H95" s="99"/>
      <c r="I95" s="99"/>
      <c r="J95" s="100"/>
      <c r="K95" s="100"/>
      <c r="L95" s="100"/>
      <c r="M95" s="100"/>
      <c r="N95" s="100"/>
    </row>
  </sheetData>
  <mergeCells count="8">
    <mergeCell ref="I18:O18"/>
    <mergeCell ref="I39:O39"/>
    <mergeCell ref="B5:H5"/>
    <mergeCell ref="B39:H39"/>
    <mergeCell ref="B18:H18"/>
    <mergeCell ref="B6:H6"/>
    <mergeCell ref="B8:H8"/>
    <mergeCell ref="B9:B10"/>
  </mergeCells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77"/>
  <sheetViews>
    <sheetView showGridLines="0" zoomScale="70" zoomScaleNormal="70" zoomScaleSheetLayoutView="70" workbookViewId="0"/>
  </sheetViews>
  <sheetFormatPr baseColWidth="10" defaultRowHeight="15" x14ac:dyDescent="0.25"/>
  <cols>
    <col min="1" max="1" width="5.7109375" style="1" customWidth="1" collapsed="1"/>
    <col min="2" max="2" width="29.85546875" style="76" customWidth="1"/>
    <col min="3" max="3" width="22.85546875" customWidth="1" collapsed="1"/>
    <col min="4" max="5" width="22.85546875" customWidth="1"/>
    <col min="6" max="9" width="22.85546875" customWidth="1" collapsed="1"/>
    <col min="10" max="10" width="22.85546875" style="1" customWidth="1" collapsed="1"/>
    <col min="11" max="13" width="15.42578125" style="1" customWidth="1" collapsed="1"/>
    <col min="14" max="15" width="14.28515625" style="1" customWidth="1" collapsed="1"/>
    <col min="16" max="19" width="11.42578125" style="1" collapsed="1"/>
  </cols>
  <sheetData>
    <row r="1" spans="2:18" s="1" customFormat="1" ht="78" customHeight="1" x14ac:dyDescent="0.25">
      <c r="B1" s="76"/>
    </row>
    <row r="2" spans="2:18" s="1" customFormat="1" x14ac:dyDescent="0.25">
      <c r="B2" s="76"/>
      <c r="C2"/>
      <c r="D2"/>
      <c r="E2"/>
    </row>
    <row r="3" spans="2:18" s="1" customFormat="1" ht="14.45" hidden="1" customHeight="1" x14ac:dyDescent="0.25">
      <c r="B3" s="76"/>
      <c r="C3"/>
      <c r="D3"/>
      <c r="E3"/>
    </row>
    <row r="4" spans="2:18" s="1" customFormat="1" ht="4.9000000000000004" customHeight="1" x14ac:dyDescent="0.25"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2:18" s="1" customFormat="1" ht="20.100000000000001" customHeight="1" x14ac:dyDescent="0.25">
      <c r="B5" s="287" t="s">
        <v>118</v>
      </c>
      <c r="C5" s="287"/>
      <c r="D5" s="287"/>
      <c r="E5" s="287"/>
      <c r="F5" s="287"/>
      <c r="G5" s="287"/>
      <c r="H5" s="287"/>
      <c r="I5" s="119"/>
      <c r="J5" s="119"/>
      <c r="K5" s="119"/>
      <c r="L5" s="119"/>
      <c r="M5" s="119"/>
      <c r="N5" s="119"/>
      <c r="O5" s="2"/>
    </row>
    <row r="6" spans="2:18" s="1" customFormat="1" ht="47.25" customHeight="1" x14ac:dyDescent="0.25">
      <c r="B6" s="287" t="s">
        <v>182</v>
      </c>
      <c r="C6" s="287"/>
      <c r="D6" s="287"/>
      <c r="E6" s="287"/>
      <c r="F6" s="287"/>
      <c r="G6" s="287"/>
      <c r="H6" s="287"/>
      <c r="I6" s="119"/>
      <c r="J6" s="119"/>
      <c r="K6" s="119"/>
      <c r="L6" s="119"/>
      <c r="M6" s="119"/>
      <c r="N6" s="119"/>
    </row>
    <row r="7" spans="2:18" s="1" customFormat="1" ht="24.6" customHeight="1" x14ac:dyDescent="0.25">
      <c r="B7" s="62" t="s">
        <v>56</v>
      </c>
      <c r="D7" s="62"/>
      <c r="E7" s="62"/>
      <c r="F7" s="61"/>
      <c r="G7" s="61"/>
      <c r="H7" s="61"/>
      <c r="I7" s="61"/>
      <c r="J7" s="61"/>
      <c r="K7" s="61"/>
      <c r="L7" s="61"/>
      <c r="M7" s="61"/>
      <c r="N7" s="3"/>
      <c r="O7" s="3"/>
    </row>
    <row r="8" spans="2:18" s="1" customFormat="1" ht="24.6" customHeight="1" x14ac:dyDescent="0.25">
      <c r="B8" s="314" t="s">
        <v>100</v>
      </c>
      <c r="C8" s="314"/>
      <c r="D8" s="314"/>
      <c r="E8" s="314"/>
      <c r="F8" s="314"/>
      <c r="G8" s="314"/>
      <c r="H8" s="314"/>
      <c r="I8" s="61"/>
      <c r="J8" s="61"/>
      <c r="K8" s="61"/>
      <c r="L8" s="61"/>
      <c r="M8" s="61"/>
      <c r="N8" s="3"/>
      <c r="O8" s="3"/>
    </row>
    <row r="9" spans="2:18" s="1" customFormat="1" ht="24.6" customHeight="1" x14ac:dyDescent="0.25">
      <c r="B9" s="315" t="s">
        <v>1</v>
      </c>
      <c r="C9" s="114">
        <v>2019</v>
      </c>
      <c r="D9" s="115"/>
      <c r="E9" s="114">
        <v>2020</v>
      </c>
      <c r="F9" s="115"/>
      <c r="G9" s="114">
        <v>2021</v>
      </c>
      <c r="H9" s="116"/>
      <c r="I9" s="114">
        <v>2022</v>
      </c>
      <c r="J9" s="116"/>
      <c r="K9" s="61"/>
      <c r="L9" s="61"/>
      <c r="M9" s="61"/>
      <c r="N9" s="61"/>
      <c r="O9" s="61"/>
      <c r="P9" s="61"/>
      <c r="Q9" s="3"/>
      <c r="R9" s="3"/>
    </row>
    <row r="10" spans="2:18" s="1" customFormat="1" ht="39" customHeight="1" x14ac:dyDescent="0.25">
      <c r="B10" s="316"/>
      <c r="C10" s="109" t="s">
        <v>107</v>
      </c>
      <c r="D10" s="109" t="s">
        <v>106</v>
      </c>
      <c r="E10" s="109" t="s">
        <v>107</v>
      </c>
      <c r="F10" s="109" t="s">
        <v>106</v>
      </c>
      <c r="G10" s="109" t="s">
        <v>107</v>
      </c>
      <c r="H10" s="109" t="s">
        <v>106</v>
      </c>
      <c r="I10" s="109" t="s">
        <v>107</v>
      </c>
      <c r="J10" s="109" t="s">
        <v>106</v>
      </c>
      <c r="K10" s="3"/>
      <c r="L10" s="61"/>
      <c r="M10" s="61"/>
      <c r="N10" s="3"/>
      <c r="O10" s="3"/>
    </row>
    <row r="11" spans="2:18" s="1" customFormat="1" ht="24.6" customHeight="1" x14ac:dyDescent="0.25">
      <c r="B11" s="110" t="s">
        <v>108</v>
      </c>
      <c r="C11" s="112">
        <v>0.98578199052132698</v>
      </c>
      <c r="D11" s="112">
        <v>0.96991978609625673</v>
      </c>
      <c r="E11" s="117">
        <v>0.96153846153846156</v>
      </c>
      <c r="F11" s="117">
        <v>0.92280701754385963</v>
      </c>
      <c r="G11" s="117">
        <v>0.99512195121951219</v>
      </c>
      <c r="H11" s="117">
        <v>0.96853146853146854</v>
      </c>
      <c r="I11" s="202">
        <v>0.98858447488584478</v>
      </c>
      <c r="J11" s="202">
        <v>0.97465437788018439</v>
      </c>
      <c r="K11" s="61"/>
      <c r="L11" s="61"/>
      <c r="M11" s="61"/>
      <c r="N11" s="3"/>
      <c r="O11" s="3"/>
    </row>
    <row r="12" spans="2:18" s="1" customFormat="1" ht="24.6" customHeight="1" x14ac:dyDescent="0.25">
      <c r="B12" s="110" t="s">
        <v>109</v>
      </c>
      <c r="C12" s="113">
        <v>1.4218009478672985E-2</v>
      </c>
      <c r="D12" s="113">
        <v>3.0080213903743314E-2</v>
      </c>
      <c r="E12" s="117">
        <v>3.8461538461538464E-2</v>
      </c>
      <c r="F12" s="117">
        <v>7.7192982456140355E-2</v>
      </c>
      <c r="G12" s="117">
        <v>4.8780487804878049E-3</v>
      </c>
      <c r="H12" s="117">
        <v>3.1468531468531472E-2</v>
      </c>
      <c r="I12" s="202">
        <v>1.1415525114155251E-2</v>
      </c>
      <c r="J12" s="202">
        <v>2.5345622119815669E-2</v>
      </c>
      <c r="K12" s="61"/>
      <c r="L12" s="61"/>
      <c r="M12" s="61"/>
      <c r="N12" s="3"/>
      <c r="O12" s="3"/>
    </row>
    <row r="13" spans="2:18" s="1" customFormat="1" ht="24.6" customHeight="1" x14ac:dyDescent="0.25">
      <c r="B13" s="111" t="s">
        <v>18</v>
      </c>
      <c r="C13" s="118">
        <v>1</v>
      </c>
      <c r="D13" s="118">
        <v>1</v>
      </c>
      <c r="E13" s="118">
        <v>1</v>
      </c>
      <c r="F13" s="118">
        <v>1</v>
      </c>
      <c r="G13" s="118">
        <v>1</v>
      </c>
      <c r="H13" s="118">
        <v>1</v>
      </c>
      <c r="I13" s="203">
        <v>1</v>
      </c>
      <c r="J13" s="203">
        <v>1</v>
      </c>
      <c r="K13" s="61"/>
      <c r="L13" s="61"/>
      <c r="M13" s="61"/>
      <c r="N13" s="3"/>
      <c r="O13" s="3"/>
    </row>
    <row r="14" spans="2:18" s="1" customFormat="1" ht="24.6" customHeight="1" x14ac:dyDescent="0.25">
      <c r="B14" s="62"/>
      <c r="D14" s="62"/>
      <c r="E14" s="62"/>
      <c r="F14" s="61"/>
      <c r="G14" s="61"/>
      <c r="H14" s="61"/>
      <c r="I14" s="61"/>
      <c r="J14" s="61"/>
      <c r="K14" s="61"/>
      <c r="L14" s="61"/>
      <c r="M14" s="61"/>
      <c r="N14" s="3"/>
      <c r="O14" s="3"/>
    </row>
    <row r="15" spans="2:18" s="1" customFormat="1" ht="40.5" customHeight="1" x14ac:dyDescent="0.25">
      <c r="B15" s="288" t="s">
        <v>159</v>
      </c>
      <c r="C15" s="288"/>
      <c r="D15" s="288"/>
      <c r="E15" s="288"/>
      <c r="F15" s="288"/>
      <c r="G15" s="288"/>
      <c r="H15" s="288"/>
      <c r="I15" s="120"/>
      <c r="J15" s="120"/>
      <c r="K15" s="120"/>
      <c r="L15" s="120"/>
      <c r="M15" s="120"/>
      <c r="N15" s="120"/>
      <c r="O15" s="3"/>
    </row>
    <row r="16" spans="2:18" s="1" customFormat="1" ht="24.6" customHeight="1" x14ac:dyDescent="0.25">
      <c r="B16" s="62"/>
      <c r="D16" s="62"/>
      <c r="E16" s="62"/>
      <c r="F16" s="61"/>
      <c r="G16" s="61"/>
      <c r="H16" s="61"/>
      <c r="I16" s="61"/>
      <c r="J16" s="61"/>
      <c r="K16" s="61"/>
      <c r="L16" s="61"/>
      <c r="M16" s="61"/>
      <c r="N16" s="3"/>
      <c r="O16" s="3"/>
    </row>
    <row r="17" spans="2:15" s="1" customFormat="1" ht="24.6" customHeight="1" x14ac:dyDescent="0.25">
      <c r="B17" s="126"/>
      <c r="C17" s="8"/>
      <c r="D17" s="126"/>
      <c r="E17" s="126"/>
      <c r="F17" s="125"/>
      <c r="G17" s="61"/>
      <c r="H17" s="61"/>
      <c r="I17" s="61"/>
      <c r="J17" s="61"/>
      <c r="K17" s="61"/>
      <c r="L17" s="61"/>
      <c r="M17" s="61"/>
      <c r="N17" s="3"/>
      <c r="O17" s="3"/>
    </row>
    <row r="18" spans="2:15" s="1" customFormat="1" ht="24.6" customHeight="1" x14ac:dyDescent="0.25">
      <c r="B18" s="126"/>
      <c r="C18" s="8"/>
      <c r="D18" s="127" t="s">
        <v>107</v>
      </c>
      <c r="E18" s="127" t="s">
        <v>106</v>
      </c>
      <c r="F18" s="125"/>
      <c r="G18" s="61"/>
      <c r="H18" s="61"/>
      <c r="I18" s="61"/>
      <c r="J18" s="61"/>
      <c r="K18" s="61"/>
      <c r="L18" s="61"/>
      <c r="M18" s="61"/>
      <c r="N18" s="3"/>
      <c r="O18" s="3"/>
    </row>
    <row r="19" spans="2:15" s="1" customFormat="1" ht="24.6" customHeight="1" x14ac:dyDescent="0.25">
      <c r="B19" s="126"/>
      <c r="C19" s="127" t="s">
        <v>108</v>
      </c>
      <c r="D19" s="128">
        <f>-G11</f>
        <v>-0.99512195121951219</v>
      </c>
      <c r="E19" s="128">
        <f>H11</f>
        <v>0.96853146853146854</v>
      </c>
      <c r="F19" s="125"/>
      <c r="G19" s="61"/>
      <c r="H19" s="61"/>
      <c r="I19" s="61"/>
      <c r="J19" s="61"/>
      <c r="K19" s="61"/>
      <c r="L19" s="61"/>
      <c r="M19" s="61"/>
      <c r="N19" s="3"/>
      <c r="O19" s="3"/>
    </row>
    <row r="20" spans="2:15" s="1" customFormat="1" ht="24.6" customHeight="1" x14ac:dyDescent="0.25">
      <c r="B20" s="126"/>
      <c r="C20" s="127" t="s">
        <v>109</v>
      </c>
      <c r="D20" s="128">
        <f>-G12</f>
        <v>-4.8780487804878049E-3</v>
      </c>
      <c r="E20" s="128">
        <f>H12</f>
        <v>3.1468531468531472E-2</v>
      </c>
      <c r="F20" s="125"/>
      <c r="G20" s="61"/>
      <c r="H20" s="61"/>
      <c r="I20" s="61"/>
      <c r="J20" s="61"/>
      <c r="K20" s="61"/>
      <c r="L20" s="61"/>
      <c r="M20" s="61"/>
      <c r="N20" s="3"/>
      <c r="O20" s="3"/>
    </row>
    <row r="21" spans="2:15" s="1" customFormat="1" ht="24.6" customHeight="1" x14ac:dyDescent="0.25">
      <c r="B21" s="62"/>
      <c r="D21" s="62"/>
      <c r="E21" s="62"/>
      <c r="F21" s="61"/>
      <c r="G21" s="61"/>
      <c r="H21" s="61"/>
      <c r="I21" s="61"/>
      <c r="J21" s="61"/>
      <c r="K21" s="61"/>
      <c r="L21" s="61"/>
      <c r="M21" s="61"/>
      <c r="N21" s="3"/>
      <c r="O21" s="3"/>
    </row>
    <row r="22" spans="2:15" s="1" customFormat="1" ht="24.6" customHeight="1" x14ac:dyDescent="0.25">
      <c r="B22" s="62"/>
      <c r="D22" s="62"/>
      <c r="E22" s="62"/>
      <c r="F22" s="61"/>
      <c r="G22" s="61"/>
      <c r="H22" s="61"/>
      <c r="I22" s="61"/>
      <c r="J22" s="61"/>
      <c r="K22" s="61"/>
      <c r="L22" s="61"/>
      <c r="M22" s="61"/>
      <c r="N22" s="3"/>
      <c r="O22" s="3"/>
    </row>
    <row r="23" spans="2:15" s="1" customFormat="1" ht="24.6" customHeight="1" x14ac:dyDescent="0.25">
      <c r="B23" s="62"/>
      <c r="D23" s="62"/>
      <c r="E23" s="62"/>
      <c r="F23" s="61"/>
      <c r="G23" s="61"/>
      <c r="H23" s="61"/>
      <c r="I23" s="61"/>
      <c r="J23" s="61"/>
      <c r="K23" s="61"/>
      <c r="L23" s="61"/>
      <c r="M23" s="61"/>
      <c r="N23" s="3"/>
      <c r="O23" s="3"/>
    </row>
    <row r="24" spans="2:15" s="1" customFormat="1" ht="24.6" customHeight="1" x14ac:dyDescent="0.25">
      <c r="B24" s="62"/>
      <c r="D24" s="62"/>
      <c r="E24" s="62"/>
      <c r="F24" s="61"/>
      <c r="G24" s="61"/>
      <c r="H24" s="61"/>
      <c r="I24" s="61"/>
      <c r="J24" s="61"/>
      <c r="K24" s="61"/>
      <c r="L24" s="61"/>
      <c r="M24" s="61"/>
      <c r="N24" s="3"/>
      <c r="O24" s="3"/>
    </row>
    <row r="25" spans="2:15" s="1" customFormat="1" ht="24.6" customHeight="1" x14ac:dyDescent="0.25">
      <c r="B25" s="62"/>
      <c r="D25" s="62"/>
      <c r="E25" s="62"/>
      <c r="F25" s="61"/>
      <c r="G25" s="61"/>
      <c r="H25" s="61"/>
      <c r="I25" s="61"/>
      <c r="J25" s="61"/>
      <c r="K25" s="61"/>
      <c r="L25" s="61"/>
      <c r="M25" s="61"/>
      <c r="N25" s="3"/>
      <c r="O25" s="3"/>
    </row>
    <row r="26" spans="2:15" s="1" customFormat="1" ht="24.6" customHeight="1" x14ac:dyDescent="0.25">
      <c r="B26" s="62"/>
      <c r="D26" s="62"/>
      <c r="E26" s="62"/>
      <c r="F26" s="61"/>
      <c r="G26" s="61"/>
      <c r="H26" s="61"/>
      <c r="I26" s="61"/>
      <c r="J26" s="61"/>
      <c r="K26" s="61"/>
      <c r="L26" s="61"/>
      <c r="M26" s="61"/>
      <c r="N26" s="3"/>
      <c r="O26" s="3"/>
    </row>
    <row r="27" spans="2:15" s="1" customFormat="1" ht="24.6" customHeight="1" x14ac:dyDescent="0.25">
      <c r="B27" s="62"/>
      <c r="D27" s="62"/>
      <c r="E27" s="62"/>
      <c r="F27" s="61"/>
      <c r="G27" s="61"/>
      <c r="H27" s="61"/>
      <c r="I27" s="61"/>
      <c r="J27" s="61"/>
      <c r="K27" s="61"/>
      <c r="L27" s="61"/>
      <c r="M27" s="61"/>
      <c r="N27" s="3"/>
      <c r="O27" s="3"/>
    </row>
    <row r="28" spans="2:15" s="1" customFormat="1" ht="54.75" customHeight="1" x14ac:dyDescent="0.25">
      <c r="B28" s="288" t="s">
        <v>174</v>
      </c>
      <c r="C28" s="288"/>
      <c r="D28" s="288"/>
      <c r="E28" s="122"/>
      <c r="F28" s="288" t="s">
        <v>175</v>
      </c>
      <c r="G28" s="288"/>
      <c r="H28" s="288"/>
      <c r="I28" s="122"/>
      <c r="J28" s="61"/>
      <c r="K28" s="61"/>
      <c r="L28" s="61"/>
      <c r="M28" s="61"/>
      <c r="N28" s="3"/>
      <c r="O28" s="3"/>
    </row>
    <row r="29" spans="2:15" s="1" customFormat="1" ht="24.6" customHeight="1" x14ac:dyDescent="0.25">
      <c r="B29" s="204"/>
      <c r="C29" s="15"/>
      <c r="D29" s="204"/>
      <c r="E29" s="204"/>
      <c r="F29" s="205"/>
      <c r="G29" s="205"/>
      <c r="H29" s="205"/>
      <c r="I29" s="269"/>
      <c r="J29" s="61"/>
      <c r="K29" s="61"/>
      <c r="L29" s="61"/>
      <c r="M29" s="61"/>
      <c r="N29" s="3"/>
      <c r="O29" s="3"/>
    </row>
    <row r="30" spans="2:15" s="1" customFormat="1" ht="24.6" customHeight="1" x14ac:dyDescent="0.25">
      <c r="B30" s="8"/>
      <c r="C30" s="123">
        <v>2019</v>
      </c>
      <c r="D30" s="204"/>
      <c r="E30" s="204"/>
      <c r="F30" s="205"/>
      <c r="G30" s="205"/>
      <c r="H30" s="205"/>
      <c r="I30" s="269"/>
      <c r="J30" s="61"/>
      <c r="K30" s="61"/>
      <c r="L30" s="61"/>
      <c r="M30" s="61"/>
      <c r="N30" s="3"/>
      <c r="O30" s="3"/>
    </row>
    <row r="31" spans="2:15" s="1" customFormat="1" ht="24.6" customHeight="1" x14ac:dyDescent="0.25">
      <c r="B31" s="8"/>
      <c r="C31" s="123">
        <v>2020</v>
      </c>
      <c r="D31" s="204"/>
      <c r="E31" s="204"/>
      <c r="F31" s="205"/>
      <c r="G31" s="205"/>
      <c r="H31" s="205"/>
      <c r="I31" s="269"/>
      <c r="J31" s="61"/>
      <c r="K31" s="61"/>
      <c r="L31" s="61"/>
      <c r="M31" s="61"/>
      <c r="N31" s="3"/>
      <c r="O31" s="3"/>
    </row>
    <row r="32" spans="2:15" s="1" customFormat="1" ht="24.6" customHeight="1" x14ac:dyDescent="0.25">
      <c r="B32" s="8"/>
      <c r="C32" s="123">
        <v>2021</v>
      </c>
      <c r="D32" s="204"/>
      <c r="E32" s="204"/>
      <c r="F32" s="205"/>
      <c r="G32" s="205"/>
      <c r="H32" s="205"/>
      <c r="I32" s="269"/>
      <c r="J32" s="61"/>
      <c r="K32" s="61"/>
      <c r="L32" s="61"/>
      <c r="M32" s="61"/>
      <c r="N32" s="3"/>
      <c r="O32" s="3"/>
    </row>
    <row r="33" spans="2:15" s="1" customFormat="1" ht="24.6" customHeight="1" x14ac:dyDescent="0.25">
      <c r="B33" s="8"/>
      <c r="C33" s="206"/>
      <c r="D33" s="204"/>
      <c r="E33" s="204"/>
      <c r="F33" s="205"/>
      <c r="G33" s="205"/>
      <c r="H33" s="205"/>
      <c r="I33" s="269"/>
      <c r="J33" s="61"/>
      <c r="K33" s="61"/>
      <c r="L33" s="61"/>
      <c r="M33" s="61"/>
      <c r="N33" s="3"/>
      <c r="O33" s="3"/>
    </row>
    <row r="34" spans="2:15" s="1" customFormat="1" ht="24.6" customHeight="1" x14ac:dyDescent="0.25">
      <c r="B34" s="206"/>
      <c r="C34" s="8"/>
      <c r="D34" s="204"/>
      <c r="E34" s="204"/>
      <c r="F34" s="205"/>
      <c r="G34" s="205"/>
      <c r="H34" s="205"/>
      <c r="I34" s="269"/>
      <c r="J34" s="61"/>
      <c r="K34" s="61"/>
      <c r="L34" s="61"/>
      <c r="M34" s="61"/>
      <c r="N34" s="3"/>
      <c r="O34" s="3"/>
    </row>
    <row r="35" spans="2:15" s="1" customFormat="1" ht="24.6" customHeight="1" x14ac:dyDescent="0.25">
      <c r="B35" s="206"/>
      <c r="C35" s="8"/>
      <c r="D35" s="204"/>
      <c r="E35" s="204"/>
      <c r="F35" s="205"/>
      <c r="G35" s="205"/>
      <c r="H35" s="205"/>
      <c r="I35" s="269"/>
      <c r="J35" s="61"/>
      <c r="K35" s="61"/>
      <c r="L35" s="61"/>
      <c r="M35" s="61"/>
      <c r="N35" s="3"/>
      <c r="O35" s="3"/>
    </row>
    <row r="36" spans="2:15" s="1" customFormat="1" ht="24.6" customHeight="1" x14ac:dyDescent="0.25">
      <c r="B36" s="204"/>
      <c r="C36" s="15"/>
      <c r="D36" s="204"/>
      <c r="E36" s="204"/>
      <c r="F36" s="205"/>
      <c r="G36" s="205"/>
      <c r="H36" s="205"/>
      <c r="I36" s="269"/>
      <c r="J36" s="61"/>
      <c r="K36" s="61"/>
      <c r="L36" s="61"/>
      <c r="M36" s="61"/>
      <c r="N36" s="3"/>
      <c r="O36" s="3"/>
    </row>
    <row r="37" spans="2:15" s="1" customFormat="1" ht="24.6" customHeight="1" x14ac:dyDescent="0.25">
      <c r="B37" s="204"/>
      <c r="C37" s="15"/>
      <c r="D37" s="204"/>
      <c r="E37" s="204"/>
      <c r="F37" s="205"/>
      <c r="G37" s="205"/>
      <c r="H37" s="205"/>
      <c r="I37" s="61"/>
      <c r="J37" s="61"/>
      <c r="K37" s="61"/>
      <c r="L37" s="61"/>
      <c r="M37" s="61"/>
      <c r="N37" s="3"/>
      <c r="O37" s="3"/>
    </row>
    <row r="38" spans="2:15" s="1" customFormat="1" ht="24.6" customHeight="1" x14ac:dyDescent="0.25">
      <c r="B38" s="204"/>
      <c r="C38" s="15"/>
      <c r="D38" s="204"/>
      <c r="E38" s="62"/>
      <c r="F38" s="205"/>
      <c r="G38" s="205"/>
      <c r="H38" s="205"/>
      <c r="I38" s="61"/>
      <c r="J38" s="61"/>
      <c r="K38" s="61"/>
      <c r="L38" s="61"/>
      <c r="M38" s="61"/>
      <c r="N38" s="3"/>
      <c r="O38" s="3"/>
    </row>
    <row r="39" spans="2:15" s="1" customFormat="1" ht="16.5" customHeight="1" x14ac:dyDescent="0.25">
      <c r="B39" s="121" t="s">
        <v>200</v>
      </c>
      <c r="D39" s="75"/>
      <c r="E39" s="75"/>
      <c r="F39" s="61"/>
      <c r="G39" s="61"/>
      <c r="H39" s="61"/>
      <c r="I39" s="61"/>
      <c r="J39" s="61"/>
      <c r="K39" s="61"/>
      <c r="L39" s="61"/>
      <c r="M39" s="61"/>
      <c r="N39" s="3"/>
      <c r="O39" s="3"/>
    </row>
    <row r="40" spans="2:15" s="1" customFormat="1" ht="13.15" customHeight="1" x14ac:dyDescent="0.3">
      <c r="B40" s="56" t="s">
        <v>61</v>
      </c>
      <c r="D40"/>
      <c r="E40"/>
      <c r="F40" s="75"/>
      <c r="G40" s="8"/>
      <c r="H40" s="8"/>
      <c r="I40" s="8"/>
      <c r="J40" s="10"/>
      <c r="K40" s="11"/>
      <c r="L40" s="8"/>
      <c r="M40" s="8"/>
    </row>
    <row r="41" spans="2:15" s="1" customFormat="1" ht="18" customHeight="1" x14ac:dyDescent="0.25">
      <c r="F41" s="75"/>
      <c r="G41" s="8"/>
      <c r="H41" s="8"/>
      <c r="I41" s="8"/>
      <c r="J41" s="10"/>
      <c r="K41" s="11"/>
      <c r="L41" s="8"/>
      <c r="M41" s="8"/>
    </row>
    <row r="47" spans="2:15" s="1" customFormat="1" x14ac:dyDescent="0.25">
      <c r="B47" s="76"/>
      <c r="C47" s="99"/>
      <c r="D47" s="99"/>
      <c r="E47" s="99"/>
      <c r="F47" s="99"/>
      <c r="G47" s="99"/>
      <c r="H47" s="99"/>
      <c r="I47" s="99"/>
      <c r="J47" s="100"/>
      <c r="K47" s="100"/>
      <c r="L47" s="100"/>
      <c r="M47" s="100"/>
      <c r="N47" s="100"/>
    </row>
    <row r="48" spans="2:15" s="1" customFormat="1" x14ac:dyDescent="0.25">
      <c r="B48" s="76"/>
      <c r="C48" s="101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</row>
    <row r="49" spans="2:14" s="1" customFormat="1" x14ac:dyDescent="0.25">
      <c r="B49" s="76"/>
      <c r="C49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</row>
    <row r="50" spans="2:14" s="1" customFormat="1" x14ac:dyDescent="0.25">
      <c r="B50" s="76"/>
      <c r="C50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</row>
    <row r="51" spans="2:14" s="1" customFormat="1" x14ac:dyDescent="0.25">
      <c r="B51" s="76"/>
      <c r="C51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</row>
    <row r="52" spans="2:14" s="1" customFormat="1" x14ac:dyDescent="0.25">
      <c r="B52" s="76"/>
      <c r="C5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</row>
    <row r="53" spans="2:14" s="1" customFormat="1" x14ac:dyDescent="0.25">
      <c r="B53" s="76"/>
      <c r="C53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</row>
    <row r="77" spans="2:14" s="1" customFormat="1" x14ac:dyDescent="0.25">
      <c r="B77" s="76"/>
      <c r="C77" s="99"/>
      <c r="D77" s="99"/>
      <c r="E77" s="99"/>
      <c r="F77" s="99"/>
      <c r="G77" s="99"/>
      <c r="H77" s="99"/>
      <c r="I77" s="99"/>
      <c r="J77" s="100"/>
      <c r="K77" s="100"/>
      <c r="L77" s="100"/>
      <c r="M77" s="100"/>
      <c r="N77" s="100"/>
    </row>
  </sheetData>
  <mergeCells count="7">
    <mergeCell ref="B5:H5"/>
    <mergeCell ref="F28:H28"/>
    <mergeCell ref="B6:H6"/>
    <mergeCell ref="B8:H8"/>
    <mergeCell ref="B9:B10"/>
    <mergeCell ref="B15:H15"/>
    <mergeCell ref="B28:D28"/>
  </mergeCells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77"/>
  <sheetViews>
    <sheetView showGridLines="0" zoomScale="70" zoomScaleNormal="70" zoomScaleSheetLayoutView="70" workbookViewId="0">
      <selection activeCell="B7" sqref="B7"/>
    </sheetView>
  </sheetViews>
  <sheetFormatPr baseColWidth="10" defaultRowHeight="15" x14ac:dyDescent="0.25"/>
  <cols>
    <col min="1" max="1" width="5.7109375" style="1" customWidth="1" collapsed="1"/>
    <col min="2" max="2" width="29.85546875" style="76" customWidth="1"/>
    <col min="3" max="3" width="23.28515625" customWidth="1" collapsed="1"/>
    <col min="4" max="5" width="23.28515625" customWidth="1"/>
    <col min="6" max="8" width="23.28515625" customWidth="1" collapsed="1"/>
    <col min="9" max="9" width="23.140625" customWidth="1" collapsed="1"/>
    <col min="10" max="10" width="23.28515625" style="1" customWidth="1" collapsed="1"/>
    <col min="11" max="13" width="15.42578125" style="1" customWidth="1" collapsed="1"/>
    <col min="14" max="15" width="14.28515625" style="1" customWidth="1" collapsed="1"/>
    <col min="16" max="19" width="11.42578125" style="1" collapsed="1"/>
  </cols>
  <sheetData>
    <row r="1" spans="2:18" s="1" customFormat="1" ht="78" customHeight="1" x14ac:dyDescent="0.25">
      <c r="B1" s="76"/>
    </row>
    <row r="2" spans="2:18" s="1" customFormat="1" x14ac:dyDescent="0.25">
      <c r="B2" s="76"/>
      <c r="C2"/>
      <c r="D2"/>
      <c r="E2"/>
    </row>
    <row r="3" spans="2:18" s="1" customFormat="1" ht="14.45" hidden="1" customHeight="1" x14ac:dyDescent="0.25">
      <c r="B3" s="76"/>
      <c r="C3"/>
      <c r="D3"/>
      <c r="E3"/>
    </row>
    <row r="4" spans="2:18" s="1" customFormat="1" ht="4.9000000000000004" customHeight="1" x14ac:dyDescent="0.25">
      <c r="B4" s="287" t="s">
        <v>119</v>
      </c>
      <c r="C4" s="287"/>
      <c r="D4" s="287"/>
      <c r="E4" s="287"/>
      <c r="F4" s="287"/>
      <c r="G4" s="287"/>
      <c r="H4" s="287"/>
      <c r="I4" s="119"/>
      <c r="J4" s="119"/>
      <c r="K4" s="119"/>
      <c r="L4" s="119"/>
      <c r="M4" s="119"/>
      <c r="N4" s="119"/>
    </row>
    <row r="5" spans="2:18" s="1" customFormat="1" ht="20.100000000000001" customHeight="1" x14ac:dyDescent="0.25">
      <c r="B5" s="287"/>
      <c r="C5" s="287"/>
      <c r="D5" s="287"/>
      <c r="E5" s="287"/>
      <c r="F5" s="287"/>
      <c r="G5" s="287"/>
      <c r="H5" s="287"/>
      <c r="I5" s="119"/>
      <c r="J5" s="119"/>
      <c r="K5" s="119"/>
      <c r="L5" s="119"/>
      <c r="M5" s="119"/>
      <c r="N5" s="119"/>
      <c r="O5" s="2"/>
    </row>
    <row r="6" spans="2:18" s="1" customFormat="1" ht="47.25" customHeight="1" x14ac:dyDescent="0.25">
      <c r="B6" s="287" t="s">
        <v>158</v>
      </c>
      <c r="C6" s="287"/>
      <c r="D6" s="287"/>
      <c r="E6" s="287"/>
      <c r="F6" s="287"/>
      <c r="G6" s="287"/>
      <c r="H6" s="287"/>
      <c r="I6" s="119"/>
      <c r="J6" s="119"/>
      <c r="K6" s="119"/>
      <c r="L6" s="119"/>
      <c r="M6" s="119"/>
      <c r="N6" s="119"/>
    </row>
    <row r="7" spans="2:18" s="1" customFormat="1" ht="24.6" customHeight="1" x14ac:dyDescent="0.25">
      <c r="B7" s="62" t="s">
        <v>56</v>
      </c>
      <c r="D7" s="62"/>
      <c r="E7" s="62"/>
      <c r="F7" s="61"/>
      <c r="G7" s="61"/>
      <c r="H7" s="61"/>
      <c r="I7" s="61"/>
      <c r="J7" s="61"/>
      <c r="K7" s="61"/>
      <c r="L7" s="61"/>
      <c r="M7" s="61"/>
      <c r="N7" s="3"/>
      <c r="O7" s="3"/>
    </row>
    <row r="8" spans="2:18" s="1" customFormat="1" ht="24.6" customHeight="1" x14ac:dyDescent="0.25">
      <c r="B8" s="314" t="s">
        <v>100</v>
      </c>
      <c r="C8" s="314"/>
      <c r="D8" s="314"/>
      <c r="E8" s="314"/>
      <c r="F8" s="314"/>
      <c r="G8" s="314"/>
      <c r="H8" s="314"/>
      <c r="I8" s="61"/>
      <c r="J8" s="61"/>
      <c r="K8" s="61"/>
      <c r="L8" s="61"/>
      <c r="M8" s="61"/>
      <c r="N8" s="3"/>
      <c r="O8" s="3"/>
    </row>
    <row r="9" spans="2:18" s="1" customFormat="1" ht="24.6" customHeight="1" x14ac:dyDescent="0.25">
      <c r="B9" s="315" t="s">
        <v>1</v>
      </c>
      <c r="C9" s="114">
        <v>2019</v>
      </c>
      <c r="D9" s="115"/>
      <c r="E9" s="114">
        <v>2020</v>
      </c>
      <c r="F9" s="115"/>
      <c r="G9" s="114">
        <v>2021</v>
      </c>
      <c r="H9" s="116"/>
      <c r="I9" s="114">
        <v>2022</v>
      </c>
      <c r="J9" s="116"/>
      <c r="K9" s="61"/>
      <c r="L9" s="61"/>
      <c r="M9" s="61"/>
      <c r="N9" s="61"/>
      <c r="O9" s="61"/>
      <c r="P9" s="61"/>
      <c r="Q9" s="3"/>
      <c r="R9" s="3"/>
    </row>
    <row r="10" spans="2:18" s="1" customFormat="1" ht="39" customHeight="1" x14ac:dyDescent="0.25">
      <c r="B10" s="316"/>
      <c r="C10" s="109" t="s">
        <v>107</v>
      </c>
      <c r="D10" s="109" t="s">
        <v>106</v>
      </c>
      <c r="E10" s="109" t="s">
        <v>107</v>
      </c>
      <c r="F10" s="109" t="s">
        <v>106</v>
      </c>
      <c r="G10" s="109" t="s">
        <v>107</v>
      </c>
      <c r="H10" s="109" t="s">
        <v>106</v>
      </c>
      <c r="I10" s="109" t="s">
        <v>107</v>
      </c>
      <c r="J10" s="109" t="s">
        <v>106</v>
      </c>
      <c r="K10" s="3"/>
      <c r="L10" s="61"/>
      <c r="M10" s="61"/>
      <c r="N10" s="3"/>
      <c r="O10" s="3"/>
    </row>
    <row r="11" spans="2:18" s="1" customFormat="1" ht="24.6" customHeight="1" x14ac:dyDescent="0.25">
      <c r="B11" s="110" t="s">
        <v>111</v>
      </c>
      <c r="C11" s="112">
        <v>5.8084772370486655E-2</v>
      </c>
      <c r="D11" s="112">
        <v>5.3856382978723402E-2</v>
      </c>
      <c r="E11" s="117">
        <v>8.7939698492462318E-2</v>
      </c>
      <c r="F11" s="117">
        <v>8.8709677419354843E-2</v>
      </c>
      <c r="G11" s="117">
        <v>9.1787439613526575E-2</v>
      </c>
      <c r="H11" s="117">
        <v>6.2427745664739881E-2</v>
      </c>
      <c r="I11" s="202">
        <v>6.1503416856492028E-2</v>
      </c>
      <c r="J11" s="202">
        <v>5.8486238532110095E-2</v>
      </c>
      <c r="K11" s="61"/>
      <c r="L11" s="61"/>
      <c r="M11" s="61"/>
      <c r="N11" s="3"/>
      <c r="O11" s="3"/>
    </row>
    <row r="12" spans="2:18" s="1" customFormat="1" ht="24.6" customHeight="1" x14ac:dyDescent="0.25">
      <c r="B12" s="110" t="s">
        <v>110</v>
      </c>
      <c r="C12" s="113">
        <v>0.9419152276295133</v>
      </c>
      <c r="D12" s="113">
        <v>0.94614361702127658</v>
      </c>
      <c r="E12" s="117">
        <v>0.9120603015075377</v>
      </c>
      <c r="F12" s="117">
        <v>0.91129032258064513</v>
      </c>
      <c r="G12" s="117">
        <v>0.90821256038647347</v>
      </c>
      <c r="H12" s="117">
        <v>0.93757225433526015</v>
      </c>
      <c r="I12" s="202">
        <v>0.93849658314350792</v>
      </c>
      <c r="J12" s="202">
        <v>0.9415137614678899</v>
      </c>
      <c r="K12" s="61"/>
      <c r="L12" s="61"/>
      <c r="M12" s="61"/>
      <c r="N12" s="3"/>
      <c r="O12" s="3"/>
    </row>
    <row r="13" spans="2:18" s="1" customFormat="1" ht="24.6" customHeight="1" x14ac:dyDescent="0.25">
      <c r="B13" s="111" t="s">
        <v>18</v>
      </c>
      <c r="C13" s="118">
        <v>1</v>
      </c>
      <c r="D13" s="118">
        <v>1</v>
      </c>
      <c r="E13" s="118">
        <v>1</v>
      </c>
      <c r="F13" s="118">
        <v>1</v>
      </c>
      <c r="G13" s="118">
        <v>1</v>
      </c>
      <c r="H13" s="118">
        <v>1</v>
      </c>
      <c r="I13" s="203">
        <v>1</v>
      </c>
      <c r="J13" s="203">
        <v>1</v>
      </c>
      <c r="K13" s="61"/>
      <c r="L13" s="61"/>
      <c r="M13" s="61"/>
      <c r="N13" s="3"/>
      <c r="O13" s="3"/>
    </row>
    <row r="14" spans="2:18" s="1" customFormat="1" ht="24.6" customHeight="1" x14ac:dyDescent="0.25">
      <c r="B14" s="62"/>
      <c r="D14" s="62"/>
      <c r="E14" s="62"/>
      <c r="F14" s="61"/>
      <c r="G14" s="61"/>
      <c r="H14" s="61"/>
      <c r="I14" s="61"/>
      <c r="J14" s="61"/>
      <c r="K14" s="61"/>
      <c r="L14" s="61"/>
      <c r="M14" s="61"/>
      <c r="N14" s="3"/>
      <c r="O14" s="3"/>
    </row>
    <row r="15" spans="2:18" s="1" customFormat="1" ht="40.5" customHeight="1" x14ac:dyDescent="0.25">
      <c r="B15" s="288" t="s">
        <v>160</v>
      </c>
      <c r="C15" s="288"/>
      <c r="D15" s="288"/>
      <c r="E15" s="288"/>
      <c r="F15" s="288"/>
      <c r="G15" s="288"/>
      <c r="H15" s="288"/>
      <c r="I15" s="120"/>
      <c r="J15" s="120"/>
      <c r="K15" s="120"/>
      <c r="L15" s="120"/>
      <c r="M15" s="120"/>
      <c r="N15" s="120"/>
      <c r="O15" s="3"/>
    </row>
    <row r="16" spans="2:18" s="1" customFormat="1" ht="24.6" customHeight="1" x14ac:dyDescent="0.25">
      <c r="B16" s="62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3"/>
      <c r="O16" s="3"/>
    </row>
    <row r="17" spans="2:15" s="1" customFormat="1" ht="24.6" customHeight="1" x14ac:dyDescent="0.25">
      <c r="B17" s="62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3"/>
      <c r="O17" s="3"/>
    </row>
    <row r="18" spans="2:15" s="1" customFormat="1" ht="24.6" customHeight="1" x14ac:dyDescent="0.25">
      <c r="B18" s="62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3"/>
      <c r="O18" s="3"/>
    </row>
    <row r="19" spans="2:15" s="1" customFormat="1" ht="24.6" customHeight="1" x14ac:dyDescent="0.25">
      <c r="B19" s="62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3"/>
      <c r="O19" s="3"/>
    </row>
    <row r="20" spans="2:15" s="1" customFormat="1" ht="24.6" customHeight="1" x14ac:dyDescent="0.25">
      <c r="B20" s="62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3"/>
      <c r="O20" s="3"/>
    </row>
    <row r="21" spans="2:15" s="1" customFormat="1" ht="24.6" customHeight="1" x14ac:dyDescent="0.25">
      <c r="B21" s="62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3"/>
      <c r="O21" s="3"/>
    </row>
    <row r="22" spans="2:15" s="1" customFormat="1" ht="24.6" customHeight="1" x14ac:dyDescent="0.25">
      <c r="B22" s="62"/>
      <c r="D22" s="62"/>
      <c r="E22" s="62"/>
      <c r="F22" s="61"/>
      <c r="G22" s="61"/>
      <c r="H22" s="61"/>
      <c r="I22" s="61"/>
      <c r="J22" s="61"/>
      <c r="K22" s="61"/>
      <c r="L22" s="61"/>
      <c r="M22" s="61"/>
      <c r="N22" s="3"/>
      <c r="O22" s="3"/>
    </row>
    <row r="23" spans="2:15" s="1" customFormat="1" ht="24.6" customHeight="1" x14ac:dyDescent="0.25">
      <c r="B23" s="62"/>
      <c r="D23" s="62"/>
      <c r="E23" s="62"/>
      <c r="F23" s="61"/>
      <c r="G23" s="61"/>
      <c r="H23" s="61"/>
      <c r="I23" s="61"/>
      <c r="J23" s="61"/>
      <c r="K23" s="61"/>
      <c r="L23" s="61"/>
      <c r="M23" s="61"/>
      <c r="N23" s="3"/>
      <c r="O23" s="3"/>
    </row>
    <row r="24" spans="2:15" s="1" customFormat="1" ht="24.6" customHeight="1" x14ac:dyDescent="0.25">
      <c r="B24" s="62"/>
      <c r="D24" s="62"/>
      <c r="E24" s="62"/>
      <c r="F24" s="61"/>
      <c r="G24" s="61"/>
      <c r="H24" s="61"/>
      <c r="I24" s="61"/>
      <c r="J24" s="61"/>
      <c r="K24" s="61"/>
      <c r="L24" s="61"/>
      <c r="M24" s="61"/>
      <c r="N24" s="3"/>
      <c r="O24" s="3"/>
    </row>
    <row r="25" spans="2:15" s="1" customFormat="1" ht="24.6" customHeight="1" x14ac:dyDescent="0.25">
      <c r="B25" s="62"/>
      <c r="D25" s="62"/>
      <c r="E25" s="62"/>
      <c r="F25" s="61"/>
      <c r="G25" s="61"/>
      <c r="H25" s="61"/>
      <c r="I25" s="61"/>
      <c r="J25" s="61"/>
      <c r="K25" s="61"/>
      <c r="L25" s="61"/>
      <c r="M25" s="61"/>
      <c r="N25" s="3"/>
      <c r="O25" s="3"/>
    </row>
    <row r="26" spans="2:15" s="1" customFormat="1" ht="24.6" customHeight="1" x14ac:dyDescent="0.25">
      <c r="B26" s="62"/>
      <c r="D26" s="62"/>
      <c r="E26" s="62"/>
      <c r="F26" s="61"/>
      <c r="G26" s="61"/>
      <c r="H26" s="61"/>
      <c r="I26" s="61"/>
      <c r="J26" s="61"/>
      <c r="K26" s="61"/>
      <c r="L26" s="61"/>
      <c r="M26" s="61"/>
      <c r="N26" s="3"/>
      <c r="O26" s="3"/>
    </row>
    <row r="27" spans="2:15" s="1" customFormat="1" ht="24.6" customHeight="1" x14ac:dyDescent="0.25">
      <c r="B27" s="62"/>
      <c r="D27" s="62"/>
      <c r="E27" s="62"/>
      <c r="F27" s="61"/>
      <c r="G27" s="61"/>
      <c r="H27" s="61"/>
      <c r="I27" s="61"/>
      <c r="J27" s="61"/>
      <c r="K27" s="61"/>
      <c r="L27" s="61"/>
      <c r="M27" s="61"/>
      <c r="N27" s="3"/>
      <c r="O27" s="3"/>
    </row>
    <row r="28" spans="2:15" s="1" customFormat="1" ht="54.75" customHeight="1" x14ac:dyDescent="0.25">
      <c r="B28" s="288" t="s">
        <v>176</v>
      </c>
      <c r="C28" s="288"/>
      <c r="D28" s="288"/>
      <c r="E28" s="122"/>
      <c r="F28" s="288" t="s">
        <v>177</v>
      </c>
      <c r="G28" s="288"/>
      <c r="H28" s="288"/>
      <c r="I28" s="122"/>
      <c r="J28" s="61"/>
      <c r="K28" s="61"/>
      <c r="L28" s="61"/>
      <c r="M28" s="61"/>
      <c r="N28" s="3"/>
      <c r="O28" s="3"/>
    </row>
    <row r="29" spans="2:15" s="1" customFormat="1" ht="24.6" customHeight="1" x14ac:dyDescent="0.25">
      <c r="B29" s="62"/>
      <c r="D29" s="62"/>
      <c r="E29" s="62"/>
      <c r="F29" s="61"/>
      <c r="G29" s="61"/>
      <c r="H29" s="61"/>
      <c r="I29" s="61"/>
      <c r="J29" s="61"/>
      <c r="K29" s="61"/>
      <c r="L29" s="61"/>
      <c r="M29" s="61"/>
      <c r="N29" s="3"/>
      <c r="O29" s="3"/>
    </row>
    <row r="30" spans="2:15" s="1" customFormat="1" ht="24.6" customHeight="1" x14ac:dyDescent="0.25">
      <c r="C30" s="123">
        <v>2019</v>
      </c>
      <c r="D30" s="62"/>
      <c r="E30" s="62"/>
      <c r="F30" s="61"/>
      <c r="G30" s="61"/>
      <c r="H30" s="61"/>
      <c r="I30" s="61"/>
      <c r="J30" s="61"/>
      <c r="K30" s="61"/>
      <c r="L30" s="61"/>
      <c r="M30" s="61"/>
      <c r="N30" s="3"/>
      <c r="O30" s="3"/>
    </row>
    <row r="31" spans="2:15" s="1" customFormat="1" ht="24.6" customHeight="1" x14ac:dyDescent="0.25">
      <c r="C31" s="123">
        <v>2020</v>
      </c>
      <c r="D31" s="62"/>
      <c r="E31" s="62"/>
      <c r="F31" s="61"/>
      <c r="G31" s="61"/>
      <c r="H31" s="61"/>
      <c r="I31" s="61"/>
      <c r="J31" s="61"/>
      <c r="K31" s="61"/>
      <c r="L31" s="61"/>
      <c r="M31" s="61"/>
      <c r="N31" s="3"/>
      <c r="O31" s="3"/>
    </row>
    <row r="32" spans="2:15" s="1" customFormat="1" ht="24.6" customHeight="1" x14ac:dyDescent="0.25">
      <c r="C32" s="123">
        <v>2021</v>
      </c>
      <c r="D32" s="62"/>
      <c r="E32" s="62"/>
      <c r="F32" s="61"/>
      <c r="G32" s="61"/>
      <c r="H32" s="61"/>
      <c r="I32" s="61"/>
      <c r="J32" s="61"/>
      <c r="K32" s="61"/>
      <c r="L32" s="61"/>
      <c r="M32" s="61"/>
      <c r="N32" s="3"/>
      <c r="O32" s="3"/>
    </row>
    <row r="33" spans="2:15" s="1" customFormat="1" ht="24.6" customHeight="1" x14ac:dyDescent="0.25">
      <c r="C33" s="124"/>
      <c r="D33" s="62"/>
      <c r="E33" s="62"/>
      <c r="F33" s="61"/>
      <c r="G33" s="61"/>
      <c r="H33" s="61"/>
      <c r="I33" s="61"/>
      <c r="J33" s="61"/>
      <c r="K33" s="61"/>
      <c r="L33" s="61"/>
      <c r="M33" s="61"/>
      <c r="N33" s="3"/>
      <c r="O33" s="3"/>
    </row>
    <row r="34" spans="2:15" s="1" customFormat="1" ht="24.6" customHeight="1" x14ac:dyDescent="0.25">
      <c r="B34" s="62"/>
      <c r="D34" s="62"/>
      <c r="E34" s="62"/>
      <c r="F34" s="61"/>
      <c r="G34" s="61"/>
      <c r="H34" s="61"/>
      <c r="I34" s="61"/>
      <c r="J34" s="61"/>
      <c r="K34" s="61"/>
      <c r="L34" s="61"/>
      <c r="M34" s="61"/>
      <c r="N34" s="3"/>
      <c r="O34" s="3"/>
    </row>
    <row r="35" spans="2:15" s="1" customFormat="1" ht="24.6" customHeight="1" x14ac:dyDescent="0.25">
      <c r="B35" s="62"/>
      <c r="D35" s="62"/>
      <c r="E35" s="62"/>
      <c r="F35" s="61"/>
      <c r="G35" s="61"/>
      <c r="H35" s="61"/>
      <c r="I35" s="61"/>
      <c r="J35" s="61"/>
      <c r="K35" s="61"/>
      <c r="L35" s="61"/>
      <c r="M35" s="61"/>
      <c r="N35" s="3"/>
      <c r="O35" s="3"/>
    </row>
    <row r="36" spans="2:15" s="1" customFormat="1" ht="24.6" customHeight="1" x14ac:dyDescent="0.25">
      <c r="B36" s="62"/>
      <c r="D36" s="62"/>
      <c r="E36" s="62"/>
      <c r="F36" s="61"/>
      <c r="G36" s="61"/>
      <c r="H36" s="61"/>
      <c r="I36" s="61"/>
      <c r="J36" s="61"/>
      <c r="K36" s="61"/>
      <c r="L36" s="61"/>
      <c r="M36" s="61"/>
      <c r="N36" s="3"/>
      <c r="O36" s="3"/>
    </row>
    <row r="37" spans="2:15" s="1" customFormat="1" ht="24.6" customHeight="1" x14ac:dyDescent="0.25">
      <c r="B37" s="62"/>
      <c r="D37" s="62"/>
      <c r="E37" s="62"/>
      <c r="F37" s="61"/>
      <c r="G37" s="61"/>
      <c r="H37" s="61"/>
      <c r="I37" s="61"/>
      <c r="J37" s="61"/>
      <c r="K37" s="61"/>
      <c r="L37" s="61"/>
      <c r="M37" s="61"/>
      <c r="N37" s="3"/>
      <c r="O37" s="3"/>
    </row>
    <row r="38" spans="2:15" s="1" customFormat="1" ht="24.6" customHeight="1" x14ac:dyDescent="0.25">
      <c r="B38" s="62"/>
      <c r="D38" s="62"/>
      <c r="E38" s="62"/>
      <c r="F38" s="61"/>
      <c r="G38" s="61"/>
      <c r="H38" s="61"/>
      <c r="I38" s="61"/>
      <c r="J38" s="61"/>
      <c r="K38" s="61"/>
      <c r="L38" s="61"/>
      <c r="M38" s="61"/>
      <c r="N38" s="3"/>
      <c r="O38" s="3"/>
    </row>
    <row r="39" spans="2:15" s="1" customFormat="1" ht="16.5" customHeight="1" x14ac:dyDescent="0.25">
      <c r="B39" s="121" t="s">
        <v>200</v>
      </c>
      <c r="D39" s="75"/>
      <c r="E39" s="75"/>
      <c r="F39" s="61"/>
      <c r="G39" s="61"/>
      <c r="H39" s="61"/>
      <c r="I39" s="61"/>
      <c r="J39" s="61"/>
      <c r="K39" s="61"/>
      <c r="L39" s="61"/>
      <c r="M39" s="61"/>
      <c r="N39" s="3"/>
      <c r="O39" s="3"/>
    </row>
    <row r="40" spans="2:15" s="1" customFormat="1" ht="13.15" customHeight="1" x14ac:dyDescent="0.3">
      <c r="B40" s="56" t="s">
        <v>61</v>
      </c>
      <c r="D40"/>
      <c r="E40"/>
      <c r="F40" s="75"/>
      <c r="G40" s="8"/>
      <c r="H40" s="8"/>
      <c r="I40" s="8"/>
      <c r="J40" s="10"/>
      <c r="K40" s="11"/>
      <c r="L40" s="8"/>
      <c r="M40" s="8"/>
    </row>
    <row r="41" spans="2:15" s="1" customFormat="1" ht="18" customHeight="1" x14ac:dyDescent="0.25">
      <c r="F41" s="75"/>
      <c r="G41" s="8"/>
      <c r="H41" s="8"/>
      <c r="I41" s="8"/>
      <c r="J41" s="10"/>
      <c r="K41" s="11"/>
      <c r="L41" s="8"/>
      <c r="M41" s="8"/>
    </row>
    <row r="47" spans="2:15" s="1" customFormat="1" x14ac:dyDescent="0.25">
      <c r="B47" s="76"/>
      <c r="C47" s="99"/>
      <c r="D47" s="99"/>
      <c r="E47" s="99"/>
      <c r="F47" s="99"/>
      <c r="G47" s="99"/>
      <c r="H47" s="99"/>
      <c r="I47" s="99"/>
      <c r="J47" s="100"/>
      <c r="K47" s="100"/>
      <c r="L47" s="100"/>
      <c r="M47" s="100"/>
      <c r="N47" s="100"/>
    </row>
    <row r="48" spans="2:15" s="1" customFormat="1" x14ac:dyDescent="0.25">
      <c r="B48" s="76"/>
      <c r="C48" s="101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</row>
    <row r="49" spans="2:14" s="1" customFormat="1" x14ac:dyDescent="0.25">
      <c r="B49" s="76"/>
      <c r="C49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</row>
    <row r="50" spans="2:14" s="1" customFormat="1" x14ac:dyDescent="0.25">
      <c r="B50" s="76"/>
      <c r="C50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</row>
    <row r="51" spans="2:14" s="1" customFormat="1" x14ac:dyDescent="0.25">
      <c r="B51" s="76"/>
      <c r="C51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</row>
    <row r="52" spans="2:14" s="1" customFormat="1" x14ac:dyDescent="0.25">
      <c r="B52" s="76"/>
      <c r="C5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</row>
    <row r="53" spans="2:14" s="1" customFormat="1" x14ac:dyDescent="0.25">
      <c r="B53" s="76"/>
      <c r="C53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</row>
    <row r="77" spans="2:14" s="1" customFormat="1" x14ac:dyDescent="0.25">
      <c r="B77" s="76"/>
      <c r="C77" s="99"/>
      <c r="D77" s="99"/>
      <c r="E77" s="99"/>
      <c r="F77" s="99"/>
      <c r="G77" s="99"/>
      <c r="H77" s="99"/>
      <c r="I77" s="99"/>
      <c r="J77" s="100"/>
      <c r="K77" s="100"/>
      <c r="L77" s="100"/>
      <c r="M77" s="100"/>
      <c r="N77" s="100"/>
    </row>
  </sheetData>
  <mergeCells count="7">
    <mergeCell ref="B4:H5"/>
    <mergeCell ref="B28:D28"/>
    <mergeCell ref="F28:H28"/>
    <mergeCell ref="B6:H6"/>
    <mergeCell ref="B8:H8"/>
    <mergeCell ref="B9:B10"/>
    <mergeCell ref="B15:H15"/>
  </mergeCells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0"/>
  </sheetPr>
  <dimension ref="A1:AG455"/>
  <sheetViews>
    <sheetView showGridLines="0" zoomScale="77" zoomScaleNormal="77" zoomScaleSheetLayoutView="70" workbookViewId="0">
      <selection activeCell="B7" sqref="B7"/>
    </sheetView>
  </sheetViews>
  <sheetFormatPr baseColWidth="10" defaultRowHeight="15" x14ac:dyDescent="0.25"/>
  <cols>
    <col min="1" max="1" width="2.28515625" style="1" customWidth="1" collapsed="1"/>
    <col min="2" max="2" width="40.7109375" customWidth="1" collapsed="1"/>
    <col min="3" max="6" width="17.140625" customWidth="1" collapsed="1"/>
    <col min="7" max="18" width="17.140625" style="1" customWidth="1" collapsed="1"/>
    <col min="19" max="30" width="11.42578125" style="1" collapsed="1"/>
  </cols>
  <sheetData>
    <row r="1" spans="2:33" s="1" customFormat="1" ht="47.25" customHeight="1" x14ac:dyDescent="0.25"/>
    <row r="2" spans="2:33" s="1" customFormat="1" x14ac:dyDescent="0.25">
      <c r="B2"/>
    </row>
    <row r="3" spans="2:33" s="1" customFormat="1" x14ac:dyDescent="0.25">
      <c r="B3"/>
    </row>
    <row r="4" spans="2:33" s="1" customFormat="1" x14ac:dyDescent="0.25">
      <c r="B4"/>
    </row>
    <row r="5" spans="2:33" s="1" customFormat="1" ht="32.25" customHeight="1" x14ac:dyDescent="0.25">
      <c r="B5" s="288" t="s">
        <v>11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"/>
      <c r="S5" s="2"/>
      <c r="T5" s="2"/>
    </row>
    <row r="6" spans="2:33" s="1" customFormat="1" ht="46.15" customHeight="1" x14ac:dyDescent="0.25">
      <c r="B6" s="287" t="s">
        <v>150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</row>
    <row r="7" spans="2:33" s="1" customFormat="1" ht="22.9" customHeight="1" x14ac:dyDescent="0.25">
      <c r="B7" s="45" t="s">
        <v>56</v>
      </c>
      <c r="R7" s="156"/>
    </row>
    <row r="8" spans="2:33" s="1" customFormat="1" ht="33" customHeight="1" x14ac:dyDescent="0.25">
      <c r="B8" s="94" t="s">
        <v>1</v>
      </c>
      <c r="C8" s="94" t="s">
        <v>23</v>
      </c>
      <c r="D8" s="94" t="s">
        <v>22</v>
      </c>
      <c r="E8" s="94">
        <v>2009</v>
      </c>
      <c r="F8" s="94">
        <v>2010</v>
      </c>
      <c r="G8" s="94">
        <v>2011</v>
      </c>
      <c r="H8" s="94">
        <v>2012</v>
      </c>
      <c r="I8" s="94">
        <v>2013</v>
      </c>
      <c r="J8" s="94">
        <v>2014</v>
      </c>
      <c r="K8" s="94">
        <v>2015</v>
      </c>
      <c r="L8" s="94">
        <v>2016</v>
      </c>
      <c r="M8" s="94">
        <v>2017</v>
      </c>
      <c r="N8" s="94">
        <v>2018</v>
      </c>
      <c r="O8" s="94">
        <v>2019</v>
      </c>
      <c r="P8" s="139">
        <v>2020</v>
      </c>
      <c r="Q8" s="139">
        <v>2021</v>
      </c>
      <c r="R8" s="139">
        <v>2022</v>
      </c>
      <c r="S8" s="145"/>
    </row>
    <row r="9" spans="2:33" s="1" customFormat="1" ht="33" customHeight="1" x14ac:dyDescent="0.25">
      <c r="B9" s="38" t="s">
        <v>57</v>
      </c>
      <c r="C9" s="43">
        <v>3113357</v>
      </c>
      <c r="D9" s="43">
        <v>3197901</v>
      </c>
      <c r="E9" s="43">
        <v>3546203</v>
      </c>
      <c r="F9" s="43">
        <v>3658550</v>
      </c>
      <c r="G9" s="43">
        <v>3804919</v>
      </c>
      <c r="H9" s="43">
        <v>3889455</v>
      </c>
      <c r="I9" s="43">
        <v>4035072</v>
      </c>
      <c r="J9" s="43">
        <v>4213279</v>
      </c>
      <c r="K9" s="43">
        <v>4221253</v>
      </c>
      <c r="L9" s="43">
        <v>4193209</v>
      </c>
      <c r="M9" s="43">
        <v>4142222</v>
      </c>
      <c r="N9" s="43">
        <v>4126541</v>
      </c>
      <c r="O9" s="43">
        <v>4078343</v>
      </c>
      <c r="P9" s="43">
        <v>4173819</v>
      </c>
      <c r="Q9" s="43">
        <v>4230748</v>
      </c>
      <c r="R9" s="43">
        <v>4180581</v>
      </c>
      <c r="S9" s="157"/>
      <c r="T9" s="137"/>
    </row>
    <row r="10" spans="2:33" s="1" customFormat="1" ht="33" customHeight="1" x14ac:dyDescent="0.25">
      <c r="B10" s="38" t="s">
        <v>58</v>
      </c>
      <c r="C10" s="43">
        <v>1105758</v>
      </c>
      <c r="D10" s="43">
        <v>1108462</v>
      </c>
      <c r="E10" s="43">
        <v>1220653</v>
      </c>
      <c r="F10" s="43">
        <v>1245547</v>
      </c>
      <c r="G10" s="43">
        <v>1270755</v>
      </c>
      <c r="H10" s="43">
        <v>1271849</v>
      </c>
      <c r="I10" s="43">
        <v>1250056</v>
      </c>
      <c r="J10" s="43">
        <v>1258730</v>
      </c>
      <c r="K10" s="43">
        <v>1181720</v>
      </c>
      <c r="L10" s="43">
        <v>1177119</v>
      </c>
      <c r="M10" s="43">
        <v>1190923</v>
      </c>
      <c r="N10" s="43">
        <v>1212553</v>
      </c>
      <c r="O10" s="43">
        <v>1238435</v>
      </c>
      <c r="P10" s="43">
        <v>1037286</v>
      </c>
      <c r="Q10" s="43">
        <v>1024673</v>
      </c>
      <c r="R10" s="43">
        <v>1135817.3692869609</v>
      </c>
      <c r="S10" s="137"/>
      <c r="T10" s="137"/>
    </row>
    <row r="11" spans="2:33" s="1" customFormat="1" ht="33" customHeight="1" x14ac:dyDescent="0.25">
      <c r="B11" s="38" t="s">
        <v>18</v>
      </c>
      <c r="C11" s="43">
        <v>4219115</v>
      </c>
      <c r="D11" s="43">
        <v>4306363</v>
      </c>
      <c r="E11" s="43">
        <v>4766856</v>
      </c>
      <c r="F11" s="43">
        <v>4904097</v>
      </c>
      <c r="G11" s="43">
        <v>5075674</v>
      </c>
      <c r="H11" s="43">
        <v>5161304</v>
      </c>
      <c r="I11" s="43">
        <v>5285128</v>
      </c>
      <c r="J11" s="43">
        <v>5472009</v>
      </c>
      <c r="K11" s="43">
        <v>5402973</v>
      </c>
      <c r="L11" s="43">
        <v>5370328</v>
      </c>
      <c r="M11" s="43">
        <v>5333145</v>
      </c>
      <c r="N11" s="43">
        <v>5339094</v>
      </c>
      <c r="O11" s="43">
        <v>5316778</v>
      </c>
      <c r="P11" s="43">
        <v>5211105</v>
      </c>
      <c r="Q11" s="43">
        <v>5255421</v>
      </c>
      <c r="R11" s="43">
        <v>5316398.3692869609</v>
      </c>
    </row>
    <row r="12" spans="2:33" s="1" customFormat="1" ht="15.75" customHeight="1" x14ac:dyDescent="0.25">
      <c r="B12" s="285" t="s">
        <v>205</v>
      </c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30"/>
      <c r="O12" s="30"/>
      <c r="P12" s="30"/>
      <c r="Q12" s="30"/>
      <c r="R12" s="91"/>
    </row>
    <row r="13" spans="2:33" s="1" customFormat="1" ht="15.75" customHeight="1" x14ac:dyDescent="0.25">
      <c r="B13" s="285" t="s">
        <v>203</v>
      </c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30"/>
      <c r="O13" s="30"/>
      <c r="P13" s="30"/>
      <c r="Q13" s="30"/>
      <c r="R13" s="91"/>
    </row>
    <row r="14" spans="2:33" s="1" customFormat="1" x14ac:dyDescent="0.25">
      <c r="B14" s="289" t="s">
        <v>206</v>
      </c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</row>
    <row r="15" spans="2:33" s="1" customFormat="1" ht="12.75" customHeight="1" x14ac:dyDescent="0.25">
      <c r="B15" s="12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92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</row>
    <row r="16" spans="2:33" s="1" customFormat="1" ht="12.75" customHeight="1" x14ac:dyDescent="0.25">
      <c r="B16" s="12"/>
      <c r="C16" s="8"/>
      <c r="D16" s="8"/>
      <c r="E16" s="8"/>
      <c r="F16" s="8"/>
      <c r="G16" s="10"/>
      <c r="H16" s="11"/>
      <c r="I16" s="8"/>
      <c r="J16" s="8"/>
      <c r="K16" s="8"/>
      <c r="R16" s="91"/>
    </row>
    <row r="17" spans="1:30" s="1" customFormat="1" ht="12.75" customHeight="1" x14ac:dyDescent="0.25">
      <c r="B17" s="12"/>
      <c r="C17" s="8"/>
      <c r="D17" s="8"/>
      <c r="E17" s="8"/>
      <c r="F17" s="8"/>
      <c r="G17" s="10"/>
      <c r="H17" s="11"/>
      <c r="I17" s="8"/>
      <c r="J17" s="8"/>
      <c r="K17" s="8"/>
    </row>
    <row r="18" spans="1:30" s="13" customFormat="1" ht="47.25" customHeight="1" x14ac:dyDescent="0.25">
      <c r="B18" s="290" t="s">
        <v>162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</row>
    <row r="19" spans="1:30" s="16" customFormat="1" ht="38.25" customHeight="1" x14ac:dyDescent="0.25">
      <c r="A19" s="15"/>
      <c r="B19" s="254" t="str">
        <f>+B9</f>
        <v>Sector Público</v>
      </c>
      <c r="C19" s="17">
        <f t="shared" ref="C19:P19" si="0">+C9/C11</f>
        <v>0.7379170750263977</v>
      </c>
      <c r="D19" s="17">
        <f t="shared" si="0"/>
        <v>0.74259903310519804</v>
      </c>
      <c r="E19" s="17">
        <f t="shared" si="0"/>
        <v>0.74392912225584329</v>
      </c>
      <c r="F19" s="17">
        <f t="shared" si="0"/>
        <v>0.74601909383113751</v>
      </c>
      <c r="G19" s="17">
        <f t="shared" si="0"/>
        <v>0.74963817613187922</v>
      </c>
      <c r="H19" s="17">
        <f t="shared" si="0"/>
        <v>0.75357990926324048</v>
      </c>
      <c r="I19" s="17">
        <f t="shared" si="0"/>
        <v>0.76347668400841007</v>
      </c>
      <c r="J19" s="17">
        <f t="shared" si="0"/>
        <v>0.76996931108848687</v>
      </c>
      <c r="K19" s="17">
        <f>+K9/K11</f>
        <v>0.78128337861395936</v>
      </c>
      <c r="L19" s="17">
        <f t="shared" si="0"/>
        <v>0.78081059480910664</v>
      </c>
      <c r="M19" s="17">
        <f t="shared" si="0"/>
        <v>0.77669405200871156</v>
      </c>
      <c r="N19" s="17">
        <f t="shared" si="0"/>
        <v>0.77289161794117134</v>
      </c>
      <c r="O19" s="17">
        <f t="shared" si="0"/>
        <v>0.76707039488953643</v>
      </c>
      <c r="P19" s="17">
        <f t="shared" si="0"/>
        <v>0.80094701603594631</v>
      </c>
      <c r="Q19" s="17">
        <f>+Q9/Q11</f>
        <v>0.80502551555812563</v>
      </c>
      <c r="R19" s="17">
        <f>+R9/R11</f>
        <v>0.78635585778360373</v>
      </c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</row>
    <row r="20" spans="1:30" s="16" customFormat="1" ht="20.25" customHeight="1" x14ac:dyDescent="0.25">
      <c r="A20" s="15"/>
      <c r="B20" s="254" t="str">
        <f>+B10</f>
        <v>Sector Privado</v>
      </c>
      <c r="C20" s="17">
        <f>+C10/C11</f>
        <v>0.2620829249736023</v>
      </c>
      <c r="D20" s="17">
        <f t="shared" ref="D20:Q20" si="1">+D10/D11</f>
        <v>0.25740096689480196</v>
      </c>
      <c r="E20" s="17">
        <f t="shared" si="1"/>
        <v>0.25607087774415671</v>
      </c>
      <c r="F20" s="17">
        <f t="shared" si="1"/>
        <v>0.25398090616886249</v>
      </c>
      <c r="G20" s="17">
        <f t="shared" si="1"/>
        <v>0.25036182386812078</v>
      </c>
      <c r="H20" s="17">
        <f t="shared" si="1"/>
        <v>0.24642009073675955</v>
      </c>
      <c r="I20" s="17">
        <f t="shared" si="1"/>
        <v>0.23652331599158999</v>
      </c>
      <c r="J20" s="17">
        <f t="shared" si="1"/>
        <v>0.23003068891151313</v>
      </c>
      <c r="K20" s="17">
        <f t="shared" si="1"/>
        <v>0.21871662138604062</v>
      </c>
      <c r="L20" s="17">
        <f t="shared" si="1"/>
        <v>0.21918940519089336</v>
      </c>
      <c r="M20" s="17">
        <f t="shared" si="1"/>
        <v>0.22330594799128844</v>
      </c>
      <c r="N20" s="17">
        <f t="shared" si="1"/>
        <v>0.22710838205882872</v>
      </c>
      <c r="O20" s="17">
        <f t="shared" si="1"/>
        <v>0.23292960511046351</v>
      </c>
      <c r="P20" s="17">
        <f t="shared" si="1"/>
        <v>0.19905298396405369</v>
      </c>
      <c r="Q20" s="17">
        <f t="shared" si="1"/>
        <v>0.1949744844418744</v>
      </c>
      <c r="R20" s="17">
        <f>+R10/R11</f>
        <v>0.2136441422163963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</row>
    <row r="21" spans="1:30" s="19" customFormat="1" ht="15" customHeight="1" x14ac:dyDescent="0.25">
      <c r="A21" s="8"/>
      <c r="B21" s="254" t="str">
        <f>+B11</f>
        <v>Total</v>
      </c>
      <c r="C21" s="17">
        <f>+C19+C20</f>
        <v>1</v>
      </c>
      <c r="D21" s="17">
        <f t="shared" ref="D21:R21" si="2">+D19+D20</f>
        <v>1</v>
      </c>
      <c r="E21" s="17">
        <f t="shared" si="2"/>
        <v>1</v>
      </c>
      <c r="F21" s="17">
        <f t="shared" si="2"/>
        <v>1</v>
      </c>
      <c r="G21" s="17">
        <f t="shared" si="2"/>
        <v>1</v>
      </c>
      <c r="H21" s="17">
        <f t="shared" si="2"/>
        <v>1</v>
      </c>
      <c r="I21" s="17">
        <f t="shared" si="2"/>
        <v>1</v>
      </c>
      <c r="J21" s="17">
        <f t="shared" si="2"/>
        <v>1</v>
      </c>
      <c r="K21" s="17">
        <f t="shared" si="2"/>
        <v>1</v>
      </c>
      <c r="L21" s="17">
        <f t="shared" si="2"/>
        <v>1</v>
      </c>
      <c r="M21" s="17">
        <f t="shared" si="2"/>
        <v>1</v>
      </c>
      <c r="N21" s="17">
        <f t="shared" si="2"/>
        <v>1</v>
      </c>
      <c r="O21" s="17">
        <f t="shared" si="2"/>
        <v>1</v>
      </c>
      <c r="P21" s="17">
        <f t="shared" si="2"/>
        <v>1</v>
      </c>
      <c r="Q21" s="17">
        <f t="shared" si="2"/>
        <v>1</v>
      </c>
      <c r="R21" s="17">
        <f t="shared" si="2"/>
        <v>1</v>
      </c>
      <c r="S21" s="15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s="15" customFormat="1" x14ac:dyDescent="0.25">
      <c r="B22" s="8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8"/>
      <c r="Q22" s="8"/>
      <c r="R22" s="8"/>
    </row>
    <row r="23" spans="1:30" s="15" customFormat="1" x14ac:dyDescent="0.25">
      <c r="B23" s="16"/>
      <c r="I23" s="29"/>
    </row>
    <row r="24" spans="1:30" s="15" customFormat="1" x14ac:dyDescent="0.25">
      <c r="B24" s="16"/>
    </row>
    <row r="25" spans="1:30" s="15" customFormat="1" x14ac:dyDescent="0.25">
      <c r="B25" s="16"/>
    </row>
    <row r="26" spans="1:30" s="1" customFormat="1" x14ac:dyDescent="0.25">
      <c r="B26" s="1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1:30" s="1" customFormat="1" x14ac:dyDescent="0.25">
      <c r="B27" s="1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30" s="1" customFormat="1" x14ac:dyDescent="0.25"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</row>
    <row r="29" spans="1:30" s="1" customFormat="1" x14ac:dyDescent="0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  <row r="30" spans="1:30" s="1" customFormat="1" x14ac:dyDescent="0.2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</row>
    <row r="31" spans="1:30" s="1" customFormat="1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1:30" s="1" customFormat="1" x14ac:dyDescent="0.2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</row>
    <row r="33" spans="2:18" s="1" customFormat="1" x14ac:dyDescent="0.2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2:18" s="1" customFormat="1" x14ac:dyDescent="0.2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2:18" s="1" customFormat="1" x14ac:dyDescent="0.25">
      <c r="B35" s="47"/>
      <c r="C35" s="47"/>
      <c r="D35" s="47"/>
      <c r="E35" s="47"/>
      <c r="F35" s="47"/>
      <c r="G35" s="47"/>
      <c r="H35" s="47"/>
      <c r="I35" s="47"/>
      <c r="J35" s="47"/>
      <c r="K35" s="15"/>
      <c r="L35" s="15"/>
      <c r="M35" s="15"/>
      <c r="N35" s="15"/>
      <c r="O35" s="15"/>
      <c r="P35" s="15"/>
      <c r="Q35" s="15"/>
      <c r="R35" s="15"/>
    </row>
    <row r="36" spans="2:18" s="1" customFormat="1" ht="15" customHeight="1" x14ac:dyDescent="0.25">
      <c r="B36" s="47"/>
      <c r="C36" s="253"/>
      <c r="D36" s="253"/>
      <c r="E36" s="253"/>
      <c r="F36" s="253"/>
      <c r="G36" s="47"/>
      <c r="H36" s="47"/>
      <c r="I36" s="47"/>
      <c r="J36" s="47"/>
      <c r="K36" s="15"/>
      <c r="L36" s="15"/>
      <c r="M36" s="15"/>
      <c r="N36" s="15"/>
      <c r="O36" s="15"/>
      <c r="P36" s="15"/>
      <c r="Q36" s="15"/>
      <c r="R36" s="15"/>
    </row>
    <row r="37" spans="2:18" s="1" customFormat="1" ht="15" customHeight="1" x14ac:dyDescent="0.25">
      <c r="B37" s="47"/>
      <c r="C37" s="253"/>
      <c r="D37" s="253"/>
      <c r="E37" s="253"/>
      <c r="F37" s="253"/>
      <c r="G37" s="47"/>
      <c r="H37" s="47"/>
      <c r="I37" s="47"/>
      <c r="J37" s="47"/>
      <c r="K37" s="15"/>
      <c r="L37" s="15"/>
      <c r="M37" s="15"/>
      <c r="N37" s="15"/>
      <c r="O37" s="15"/>
      <c r="P37" s="15"/>
      <c r="Q37" s="15"/>
      <c r="R37" s="15"/>
    </row>
    <row r="38" spans="2:18" s="1" customFormat="1" ht="15" customHeight="1" x14ac:dyDescent="0.25">
      <c r="B38" s="47"/>
      <c r="C38" s="253"/>
      <c r="D38" s="253"/>
      <c r="E38" s="253"/>
      <c r="F38" s="253"/>
      <c r="G38" s="47"/>
      <c r="H38" s="47"/>
      <c r="I38" s="47"/>
      <c r="J38" s="47"/>
      <c r="K38" s="15"/>
      <c r="L38" s="15"/>
      <c r="M38" s="15"/>
      <c r="N38" s="15"/>
      <c r="O38" s="15"/>
      <c r="P38" s="15"/>
      <c r="Q38" s="15"/>
      <c r="R38" s="15"/>
    </row>
    <row r="39" spans="2:18" s="1" customFormat="1" ht="15" customHeight="1" x14ac:dyDescent="0.25">
      <c r="B39" s="15"/>
      <c r="C39" s="9"/>
      <c r="D39" s="9"/>
      <c r="E39" s="9"/>
      <c r="F39" s="9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</row>
    <row r="40" spans="2:18" s="1" customFormat="1" ht="15" customHeight="1" x14ac:dyDescent="0.25">
      <c r="B40" s="15"/>
      <c r="C40" s="9"/>
      <c r="D40" s="9"/>
      <c r="E40" s="9"/>
      <c r="F40" s="9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2:18" s="1" customFormat="1" ht="15" customHeight="1" x14ac:dyDescent="0.25">
      <c r="B41" s="15"/>
      <c r="C41" s="9"/>
      <c r="D41" s="9"/>
      <c r="E41" s="9"/>
      <c r="F41" s="9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2:18" s="1" customFormat="1" ht="27" customHeight="1" x14ac:dyDescent="0.25">
      <c r="B42" s="286"/>
      <c r="C42" s="286"/>
      <c r="D42" s="286"/>
      <c r="E42" s="286"/>
      <c r="F42" s="286"/>
      <c r="G42" s="286"/>
      <c r="H42" s="286"/>
      <c r="I42" s="286"/>
      <c r="J42" s="286"/>
      <c r="K42" s="286"/>
      <c r="L42" s="286"/>
      <c r="M42" s="286"/>
      <c r="N42" s="15"/>
      <c r="O42" s="15"/>
      <c r="P42" s="15"/>
      <c r="Q42" s="15"/>
      <c r="R42" s="15"/>
    </row>
    <row r="43" spans="2:18" s="1" customFormat="1" ht="27" customHeight="1" x14ac:dyDescent="0.25">
      <c r="B43" s="284" t="s">
        <v>195</v>
      </c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</row>
    <row r="44" spans="2:18" s="1" customFormat="1" ht="13.15" customHeight="1" x14ac:dyDescent="0.3">
      <c r="B44" s="42" t="s">
        <v>59</v>
      </c>
      <c r="C44" s="8"/>
      <c r="D44" s="8"/>
      <c r="E44" s="8"/>
      <c r="F44" s="8"/>
      <c r="G44" s="8"/>
      <c r="H44" s="8"/>
      <c r="I44" s="8"/>
    </row>
    <row r="45" spans="2:18" s="1" customFormat="1" x14ac:dyDescent="0.25">
      <c r="B45" s="49"/>
    </row>
    <row r="46" spans="2:18" s="1" customFormat="1" x14ac:dyDescent="0.25"/>
    <row r="47" spans="2:18" s="1" customFormat="1" x14ac:dyDescent="0.25"/>
    <row r="48" spans="2:1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pans="2:6" s="1" customFormat="1" x14ac:dyDescent="0.25"/>
    <row r="450" spans="2:6" s="1" customFormat="1" x14ac:dyDescent="0.25">
      <c r="B450"/>
      <c r="C450"/>
      <c r="D450"/>
      <c r="E450"/>
      <c r="F450"/>
    </row>
    <row r="451" spans="2:6" s="1" customFormat="1" x14ac:dyDescent="0.25">
      <c r="B451"/>
      <c r="C451"/>
      <c r="D451"/>
      <c r="E451"/>
      <c r="F451"/>
    </row>
    <row r="452" spans="2:6" s="1" customFormat="1" x14ac:dyDescent="0.25">
      <c r="B452"/>
      <c r="C452"/>
      <c r="D452"/>
      <c r="E452"/>
      <c r="F452"/>
    </row>
    <row r="453" spans="2:6" s="1" customFormat="1" x14ac:dyDescent="0.25">
      <c r="B453"/>
      <c r="C453"/>
      <c r="D453"/>
      <c r="E453"/>
      <c r="F453"/>
    </row>
    <row r="454" spans="2:6" s="1" customFormat="1" x14ac:dyDescent="0.25">
      <c r="B454"/>
      <c r="C454"/>
      <c r="D454"/>
      <c r="E454"/>
      <c r="F454"/>
    </row>
    <row r="455" spans="2:6" s="1" customFormat="1" x14ac:dyDescent="0.25">
      <c r="B455"/>
      <c r="C455"/>
      <c r="D455"/>
      <c r="E455"/>
      <c r="F455"/>
    </row>
  </sheetData>
  <mergeCells count="8">
    <mergeCell ref="B43:Q43"/>
    <mergeCell ref="B12:M12"/>
    <mergeCell ref="B42:M42"/>
    <mergeCell ref="B6:Q6"/>
    <mergeCell ref="B5:Q5"/>
    <mergeCell ref="B14:Q14"/>
    <mergeCell ref="B18:Q18"/>
    <mergeCell ref="B13:M13"/>
  </mergeCells>
  <conditionalFormatting sqref="B8:P8">
    <cfRule type="containsText" dxfId="26" priority="3" operator="containsText" text="isflsh">
      <formula>NOT(ISERROR(SEARCH("isflsh",B8)))</formula>
    </cfRule>
  </conditionalFormatting>
  <conditionalFormatting sqref="Q8">
    <cfRule type="containsText" dxfId="25" priority="2" operator="containsText" text="isflsh">
      <formula>NOT(ISERROR(SEARCH("isflsh",Q8)))</formula>
    </cfRule>
  </conditionalFormatting>
  <conditionalFormatting sqref="R8">
    <cfRule type="containsText" dxfId="24" priority="1" operator="containsText" text="isflsh">
      <formula>NOT(ISERROR(SEARCH("isflsh",R8)))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0"/>
  </sheetPr>
  <dimension ref="A1:AD448"/>
  <sheetViews>
    <sheetView showGridLines="0" tabSelected="1" zoomScale="70" zoomScaleNormal="70" zoomScaleSheetLayoutView="70" workbookViewId="0">
      <selection activeCell="S24" sqref="S24"/>
    </sheetView>
  </sheetViews>
  <sheetFormatPr baseColWidth="10" defaultRowHeight="15" x14ac:dyDescent="0.25"/>
  <cols>
    <col min="1" max="1" width="4.42578125" style="1" customWidth="1" collapsed="1"/>
    <col min="2" max="2" width="40.7109375" customWidth="1" collapsed="1"/>
    <col min="3" max="3" width="15.140625" customWidth="1" collapsed="1"/>
    <col min="4" max="6" width="16" customWidth="1" collapsed="1"/>
    <col min="7" max="16" width="16" style="1" customWidth="1" collapsed="1"/>
    <col min="17" max="18" width="15.85546875" style="1" customWidth="1" collapsed="1"/>
    <col min="19" max="30" width="11.42578125" style="1" collapsed="1"/>
  </cols>
  <sheetData>
    <row r="1" spans="2:20" s="1" customFormat="1" ht="57.75" customHeight="1" x14ac:dyDescent="0.25"/>
    <row r="2" spans="2:20" s="1" customFormat="1" x14ac:dyDescent="0.25">
      <c r="B2"/>
    </row>
    <row r="3" spans="2:20" s="1" customFormat="1" x14ac:dyDescent="0.25">
      <c r="B3"/>
    </row>
    <row r="4" spans="2:20" s="1" customFormat="1" x14ac:dyDescent="0.25">
      <c r="B4"/>
    </row>
    <row r="5" spans="2:20" s="1" customFormat="1" ht="20.100000000000001" customHeight="1" x14ac:dyDescent="0.25">
      <c r="B5" s="287" t="s">
        <v>14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"/>
      <c r="S5" s="2"/>
      <c r="T5" s="2"/>
    </row>
    <row r="6" spans="2:20" s="1" customFormat="1" ht="38.450000000000003" customHeight="1" x14ac:dyDescent="0.25">
      <c r="B6" s="293" t="s">
        <v>151</v>
      </c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</row>
    <row r="7" spans="2:20" s="1" customFormat="1" ht="23.45" customHeight="1" x14ac:dyDescent="0.25">
      <c r="B7" s="45" t="s">
        <v>56</v>
      </c>
      <c r="R7" s="156"/>
    </row>
    <row r="8" spans="2:20" s="1" customFormat="1" ht="33" customHeight="1" x14ac:dyDescent="0.25">
      <c r="B8" s="94" t="s">
        <v>1</v>
      </c>
      <c r="C8" s="94">
        <v>2007</v>
      </c>
      <c r="D8" s="94">
        <v>2008</v>
      </c>
      <c r="E8" s="94" t="s">
        <v>2</v>
      </c>
      <c r="F8" s="94" t="s">
        <v>3</v>
      </c>
      <c r="G8" s="94" t="s">
        <v>4</v>
      </c>
      <c r="H8" s="94" t="s">
        <v>5</v>
      </c>
      <c r="I8" s="94" t="s">
        <v>6</v>
      </c>
      <c r="J8" s="94" t="s">
        <v>7</v>
      </c>
      <c r="K8" s="94" t="s">
        <v>8</v>
      </c>
      <c r="L8" s="94" t="s">
        <v>9</v>
      </c>
      <c r="M8" s="94" t="s">
        <v>10</v>
      </c>
      <c r="N8" s="94">
        <v>2018</v>
      </c>
      <c r="O8" s="94">
        <v>2019</v>
      </c>
      <c r="P8" s="94">
        <v>2020</v>
      </c>
      <c r="Q8" s="139">
        <v>2021</v>
      </c>
      <c r="R8" s="94">
        <v>2022</v>
      </c>
      <c r="S8" s="211"/>
    </row>
    <row r="9" spans="2:20" s="1" customFormat="1" ht="33" customHeight="1" x14ac:dyDescent="0.25">
      <c r="B9" s="38" t="s">
        <v>21</v>
      </c>
      <c r="C9" s="43">
        <v>333029</v>
      </c>
      <c r="D9" s="43">
        <v>359496</v>
      </c>
      <c r="E9" s="43">
        <v>386604</v>
      </c>
      <c r="F9" s="43">
        <v>408399</v>
      </c>
      <c r="G9" s="43">
        <v>449707</v>
      </c>
      <c r="H9" s="43">
        <v>480827</v>
      </c>
      <c r="I9" s="43">
        <v>539685</v>
      </c>
      <c r="J9" s="43">
        <v>619153</v>
      </c>
      <c r="K9" s="43">
        <v>635355</v>
      </c>
      <c r="L9" s="43">
        <v>628806</v>
      </c>
      <c r="M9" s="43">
        <v>605743</v>
      </c>
      <c r="N9" s="43">
        <v>570492</v>
      </c>
      <c r="O9" s="43">
        <v>545662</v>
      </c>
      <c r="P9" s="43">
        <v>552050</v>
      </c>
      <c r="Q9" s="140">
        <v>576808</v>
      </c>
      <c r="R9" s="43">
        <v>571466</v>
      </c>
      <c r="S9" s="270"/>
    </row>
    <row r="10" spans="2:20" s="1" customFormat="1" ht="33" customHeight="1" x14ac:dyDescent="0.25">
      <c r="B10" s="263" t="s">
        <v>12</v>
      </c>
      <c r="C10" s="264">
        <v>1604310</v>
      </c>
      <c r="D10" s="264">
        <v>1608822</v>
      </c>
      <c r="E10" s="264">
        <v>1637102</v>
      </c>
      <c r="F10" s="264">
        <v>1657309</v>
      </c>
      <c r="G10" s="264">
        <v>1682586</v>
      </c>
      <c r="H10" s="264">
        <v>1656203</v>
      </c>
      <c r="I10" s="264">
        <v>1655102</v>
      </c>
      <c r="J10" s="264">
        <v>1690860</v>
      </c>
      <c r="K10" s="264">
        <v>1649637</v>
      </c>
      <c r="L10" s="264">
        <v>1607966</v>
      </c>
      <c r="M10" s="264">
        <v>1580163</v>
      </c>
      <c r="N10" s="264">
        <v>1571505</v>
      </c>
      <c r="O10" s="264">
        <v>1538545</v>
      </c>
      <c r="P10" s="264">
        <v>1558921</v>
      </c>
      <c r="Q10" s="265">
        <v>1535800</v>
      </c>
      <c r="R10" s="264">
        <v>1504561</v>
      </c>
      <c r="S10" s="270"/>
    </row>
    <row r="11" spans="2:20" s="1" customFormat="1" ht="33" customHeight="1" x14ac:dyDescent="0.25">
      <c r="B11" s="38" t="s">
        <v>13</v>
      </c>
      <c r="C11" s="43">
        <v>864423</v>
      </c>
      <c r="D11" s="43">
        <v>912937</v>
      </c>
      <c r="E11" s="43">
        <v>1200529</v>
      </c>
      <c r="F11" s="43">
        <v>1265247</v>
      </c>
      <c r="G11" s="43">
        <v>1339063</v>
      </c>
      <c r="H11" s="43">
        <v>1412506</v>
      </c>
      <c r="I11" s="43">
        <v>1493575</v>
      </c>
      <c r="J11" s="43">
        <v>1549274</v>
      </c>
      <c r="K11" s="43">
        <v>1574429</v>
      </c>
      <c r="L11" s="43">
        <v>1586742</v>
      </c>
      <c r="M11" s="43">
        <v>1566510</v>
      </c>
      <c r="N11" s="43">
        <v>1559140</v>
      </c>
      <c r="O11" s="43">
        <v>1544792</v>
      </c>
      <c r="P11" s="43">
        <v>1579402</v>
      </c>
      <c r="Q11" s="140">
        <v>1592549</v>
      </c>
      <c r="R11" s="43">
        <v>1555362</v>
      </c>
      <c r="S11" s="270"/>
    </row>
    <row r="12" spans="2:20" s="1" customFormat="1" ht="33" customHeight="1" x14ac:dyDescent="0.25">
      <c r="B12" s="38" t="s">
        <v>20</v>
      </c>
      <c r="C12" s="43">
        <v>311595</v>
      </c>
      <c r="D12" s="43">
        <v>316646</v>
      </c>
      <c r="E12" s="43">
        <v>321968</v>
      </c>
      <c r="F12" s="43">
        <v>327595</v>
      </c>
      <c r="G12" s="43">
        <v>333563</v>
      </c>
      <c r="H12" s="43">
        <v>339919</v>
      </c>
      <c r="I12" s="43">
        <v>346710</v>
      </c>
      <c r="J12" s="43">
        <v>353992</v>
      </c>
      <c r="K12" s="43">
        <v>361832</v>
      </c>
      <c r="L12" s="43">
        <v>369695</v>
      </c>
      <c r="M12" s="43">
        <v>389806</v>
      </c>
      <c r="N12" s="43">
        <v>425404</v>
      </c>
      <c r="O12" s="43">
        <v>449344</v>
      </c>
      <c r="P12" s="43">
        <v>483445</v>
      </c>
      <c r="Q12" s="140">
        <v>539312</v>
      </c>
      <c r="R12" s="43">
        <v>549192</v>
      </c>
      <c r="S12" s="160"/>
      <c r="T12" s="91"/>
    </row>
    <row r="13" spans="2:20" s="1" customFormat="1" ht="33" customHeight="1" x14ac:dyDescent="0.25">
      <c r="B13" s="40" t="s">
        <v>18</v>
      </c>
      <c r="C13" s="44">
        <v>3113357</v>
      </c>
      <c r="D13" s="44">
        <v>3197901</v>
      </c>
      <c r="E13" s="44">
        <v>3546203</v>
      </c>
      <c r="F13" s="44">
        <v>3658550</v>
      </c>
      <c r="G13" s="44">
        <v>3804919</v>
      </c>
      <c r="H13" s="44">
        <v>3889455</v>
      </c>
      <c r="I13" s="44">
        <v>4035072</v>
      </c>
      <c r="J13" s="44">
        <v>4213279</v>
      </c>
      <c r="K13" s="44">
        <v>4221253</v>
      </c>
      <c r="L13" s="44">
        <v>4193209</v>
      </c>
      <c r="M13" s="44">
        <v>4142222</v>
      </c>
      <c r="N13" s="44">
        <v>4126541</v>
      </c>
      <c r="O13" s="44">
        <v>4078343</v>
      </c>
      <c r="P13" s="44">
        <f>SUM(P9:P12)</f>
        <v>4173818</v>
      </c>
      <c r="Q13" s="141">
        <v>4244469</v>
      </c>
      <c r="R13" s="44">
        <v>4180581</v>
      </c>
      <c r="S13" s="271"/>
    </row>
    <row r="14" spans="2:20" s="1" customFormat="1" ht="30" customHeight="1" x14ac:dyDescent="0.25">
      <c r="B14" s="292" t="s">
        <v>163</v>
      </c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10"/>
    </row>
    <row r="15" spans="2:20" s="1" customFormat="1" ht="18" customHeight="1" x14ac:dyDescent="0.25">
      <c r="B15" s="274" t="s">
        <v>204</v>
      </c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3"/>
    </row>
    <row r="16" spans="2:20" s="1" customFormat="1" ht="15" customHeight="1" x14ac:dyDescent="0.25">
      <c r="B16" s="284" t="s">
        <v>195</v>
      </c>
      <c r="C16" s="284"/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</row>
    <row r="17" spans="1:30" s="1" customFormat="1" ht="24.75" customHeight="1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30" s="1" customFormat="1" ht="24.75" customHeight="1" x14ac:dyDescent="0.3">
      <c r="B18" s="5"/>
      <c r="C18" s="9"/>
      <c r="D18" s="9"/>
      <c r="E18" s="9"/>
      <c r="F18" s="9"/>
      <c r="G18" s="8"/>
      <c r="H18" s="8"/>
      <c r="I18" s="8"/>
      <c r="J18" s="8"/>
      <c r="K18" s="8"/>
    </row>
    <row r="19" spans="1:30" s="13" customFormat="1" ht="52.5" customHeight="1" x14ac:dyDescent="0.25">
      <c r="B19" s="288" t="s">
        <v>164</v>
      </c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</row>
    <row r="20" spans="1:30" s="1" customFormat="1" ht="33" customHeight="1" x14ac:dyDescent="0.25">
      <c r="B20" s="14"/>
      <c r="C20" s="14"/>
      <c r="D20" s="14"/>
      <c r="E20" s="14"/>
      <c r="F20" s="14"/>
      <c r="G20" s="14"/>
      <c r="H20" s="14"/>
      <c r="I20" s="15"/>
      <c r="J20" s="15"/>
      <c r="K20" s="15"/>
      <c r="L20" s="15"/>
      <c r="M20" s="15"/>
      <c r="N20" s="15"/>
      <c r="O20" s="15"/>
      <c r="P20" s="15"/>
      <c r="Q20" s="15"/>
      <c r="R20" s="8"/>
    </row>
    <row r="21" spans="1:30" s="16" customFormat="1" ht="38.25" customHeight="1" x14ac:dyDescent="0.25">
      <c r="A21" s="15"/>
      <c r="B21" s="8"/>
      <c r="C21" s="8"/>
      <c r="D21" s="8"/>
      <c r="E21" s="8"/>
      <c r="F21" s="8"/>
      <c r="G21" s="8"/>
      <c r="H21" s="8"/>
      <c r="I21" s="192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1"/>
      <c r="X21" s="1"/>
      <c r="Y21" s="15"/>
      <c r="Z21" s="15"/>
      <c r="AA21" s="15"/>
      <c r="AB21" s="15"/>
      <c r="AC21" s="15"/>
      <c r="AD21" s="15"/>
    </row>
    <row r="22" spans="1:30" s="16" customFormat="1" ht="20.25" customHeight="1" x14ac:dyDescent="0.25">
      <c r="A22" s="15"/>
      <c r="B22" s="8"/>
      <c r="C22" s="17"/>
      <c r="D22" s="17"/>
      <c r="E22" s="17"/>
      <c r="F22" s="17"/>
      <c r="G22" s="17"/>
      <c r="H22" s="17"/>
      <c r="I22" s="17"/>
      <c r="J22" s="17"/>
      <c r="K22" s="17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1"/>
      <c r="X22" s="1"/>
      <c r="Y22" s="15"/>
      <c r="Z22" s="15"/>
      <c r="AA22" s="15"/>
      <c r="AB22" s="15"/>
      <c r="AC22" s="15"/>
      <c r="AD22" s="15"/>
    </row>
    <row r="23" spans="1:30" s="19" customFormat="1" ht="15" customHeight="1" x14ac:dyDescent="0.25">
      <c r="A23" s="8"/>
      <c r="B23" s="8"/>
      <c r="C23" s="17"/>
      <c r="D23" s="17"/>
      <c r="E23" s="17"/>
      <c r="F23" s="17"/>
      <c r="G23" s="17"/>
      <c r="H23" s="17"/>
      <c r="I23" s="17"/>
      <c r="J23" s="17"/>
      <c r="K23" s="17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1"/>
      <c r="X23" s="1"/>
      <c r="Y23" s="8"/>
      <c r="Z23" s="8"/>
      <c r="AA23" s="8"/>
      <c r="AB23" s="8"/>
      <c r="AC23" s="8"/>
      <c r="AD23" s="8"/>
    </row>
    <row r="24" spans="1:30" s="15" customFormat="1" x14ac:dyDescent="0.25">
      <c r="A24" s="8"/>
      <c r="B24" s="8"/>
      <c r="C24" s="20">
        <f t="shared" ref="C24:K24" si="0">+C8</f>
        <v>2007</v>
      </c>
      <c r="D24" s="20">
        <f t="shared" si="0"/>
        <v>2008</v>
      </c>
      <c r="E24" s="20" t="str">
        <f t="shared" si="0"/>
        <v>2009</v>
      </c>
      <c r="F24" s="20" t="str">
        <f t="shared" si="0"/>
        <v>2010</v>
      </c>
      <c r="G24" s="20" t="str">
        <f t="shared" si="0"/>
        <v>2011</v>
      </c>
      <c r="H24" s="20" t="str">
        <f t="shared" si="0"/>
        <v>2012</v>
      </c>
      <c r="I24" s="20" t="str">
        <f t="shared" si="0"/>
        <v>2013</v>
      </c>
      <c r="J24" s="20" t="str">
        <f t="shared" si="0"/>
        <v>2014</v>
      </c>
      <c r="K24" s="20" t="str">
        <f t="shared" si="0"/>
        <v>2015</v>
      </c>
      <c r="L24" s="20">
        <v>2016</v>
      </c>
      <c r="M24" s="20">
        <v>2017</v>
      </c>
      <c r="N24" s="20">
        <v>2018</v>
      </c>
      <c r="O24" s="20">
        <v>2019</v>
      </c>
      <c r="P24" s="20">
        <v>2020</v>
      </c>
      <c r="Q24" s="20">
        <v>2021</v>
      </c>
      <c r="R24" s="191">
        <v>2022</v>
      </c>
      <c r="U24" s="8"/>
      <c r="V24" s="8"/>
      <c r="W24" s="1"/>
      <c r="X24" s="1"/>
    </row>
    <row r="25" spans="1:30" s="15" customFormat="1" x14ac:dyDescent="0.25">
      <c r="A25" s="8"/>
      <c r="B25" s="51" t="str">
        <f>+B9</f>
        <v>Primera infancia*</v>
      </c>
      <c r="C25" s="52">
        <f t="shared" ref="C25:R25" si="1">+C9/C13</f>
        <v>0.10696781641167395</v>
      </c>
      <c r="D25" s="52">
        <f t="shared" si="1"/>
        <v>0.11241623802613027</v>
      </c>
      <c r="E25" s="52">
        <f t="shared" si="1"/>
        <v>0.10901913962624249</v>
      </c>
      <c r="F25" s="52">
        <f t="shared" si="1"/>
        <v>0.11162865069494746</v>
      </c>
      <c r="G25" s="52">
        <f t="shared" si="1"/>
        <v>0.11819095229096861</v>
      </c>
      <c r="H25" s="52">
        <f t="shared" si="1"/>
        <v>0.12362323256086007</v>
      </c>
      <c r="I25" s="52">
        <f t="shared" si="1"/>
        <v>0.13374854277693185</v>
      </c>
      <c r="J25" s="52">
        <f t="shared" si="1"/>
        <v>0.14695276529278029</v>
      </c>
      <c r="K25" s="52">
        <f t="shared" si="1"/>
        <v>0.1505133665288482</v>
      </c>
      <c r="L25" s="52">
        <f t="shared" si="1"/>
        <v>0.14995818238489902</v>
      </c>
      <c r="M25" s="52">
        <f t="shared" si="1"/>
        <v>0.14623624711567848</v>
      </c>
      <c r="N25" s="52">
        <f t="shared" si="1"/>
        <v>0.13824944426821398</v>
      </c>
      <c r="O25" s="52">
        <f t="shared" si="1"/>
        <v>0.13379502410660407</v>
      </c>
      <c r="P25" s="52">
        <f t="shared" si="1"/>
        <v>0.13226499095073144</v>
      </c>
      <c r="Q25" s="52">
        <f t="shared" si="1"/>
        <v>0.13589638656802536</v>
      </c>
      <c r="R25" s="23">
        <f t="shared" si="1"/>
        <v>0.13669535406681513</v>
      </c>
      <c r="U25" s="8"/>
      <c r="V25" s="8"/>
      <c r="W25" s="1"/>
      <c r="X25" s="1"/>
    </row>
    <row r="26" spans="1:30" s="15" customFormat="1" x14ac:dyDescent="0.25">
      <c r="A26" s="8"/>
      <c r="B26" s="51" t="str">
        <f>+B10</f>
        <v>Primaria</v>
      </c>
      <c r="C26" s="52">
        <f t="shared" ref="C26:R26" si="2">+C10/C13</f>
        <v>0.51529908070291974</v>
      </c>
      <c r="D26" s="52">
        <f t="shared" si="2"/>
        <v>0.5030868685428348</v>
      </c>
      <c r="E26" s="52">
        <f t="shared" si="2"/>
        <v>0.46164926260566586</v>
      </c>
      <c r="F26" s="52">
        <f t="shared" si="2"/>
        <v>0.45299613234751474</v>
      </c>
      <c r="G26" s="52">
        <f t="shared" si="2"/>
        <v>0.44221335592163724</v>
      </c>
      <c r="H26" s="52">
        <f t="shared" si="2"/>
        <v>0.42581878437981668</v>
      </c>
      <c r="I26" s="52">
        <f t="shared" si="2"/>
        <v>0.41017905008882122</v>
      </c>
      <c r="J26" s="52">
        <f t="shared" si="2"/>
        <v>0.40131688407057781</v>
      </c>
      <c r="K26" s="52">
        <f t="shared" si="2"/>
        <v>0.39079320760920988</v>
      </c>
      <c r="L26" s="52">
        <f t="shared" si="2"/>
        <v>0.38346908060151547</v>
      </c>
      <c r="M26" s="52">
        <f t="shared" si="2"/>
        <v>0.38147713956422424</v>
      </c>
      <c r="N26" s="52">
        <f t="shared" si="2"/>
        <v>0.38082864074293699</v>
      </c>
      <c r="O26" s="52">
        <f t="shared" si="2"/>
        <v>0.37724757334044734</v>
      </c>
      <c r="P26" s="52">
        <f t="shared" si="2"/>
        <v>0.37349999448945786</v>
      </c>
      <c r="Q26" s="52">
        <f t="shared" si="2"/>
        <v>0.36183560299297746</v>
      </c>
      <c r="R26" s="23">
        <f t="shared" si="2"/>
        <v>0.3598927995893394</v>
      </c>
      <c r="U26" s="8"/>
      <c r="V26" s="8"/>
      <c r="W26" s="1"/>
      <c r="X26" s="1"/>
    </row>
    <row r="27" spans="1:30" s="15" customFormat="1" x14ac:dyDescent="0.25">
      <c r="A27" s="8"/>
      <c r="B27" s="51" t="str">
        <f>+B11</f>
        <v xml:space="preserve">Secundaria </v>
      </c>
      <c r="C27" s="52">
        <f t="shared" ref="C27:R27" si="3">+C11/C13</f>
        <v>0.27764981658062343</v>
      </c>
      <c r="D27" s="52">
        <f t="shared" si="3"/>
        <v>0.2854800695831422</v>
      </c>
      <c r="E27" s="52">
        <f t="shared" si="3"/>
        <v>0.33853927708030251</v>
      </c>
      <c r="F27" s="52">
        <f t="shared" si="3"/>
        <v>0.34583291194598953</v>
      </c>
      <c r="G27" s="52">
        <f t="shared" si="3"/>
        <v>0.35192943660561499</v>
      </c>
      <c r="H27" s="52">
        <f t="shared" si="3"/>
        <v>0.36316296242018481</v>
      </c>
      <c r="I27" s="52">
        <f t="shared" si="3"/>
        <v>0.37014828979507675</v>
      </c>
      <c r="J27" s="52">
        <f t="shared" si="3"/>
        <v>0.36771217856685967</v>
      </c>
      <c r="K27" s="52">
        <f t="shared" si="3"/>
        <v>0.37297669672962031</v>
      </c>
      <c r="L27" s="52">
        <f t="shared" si="3"/>
        <v>0.37840756327671721</v>
      </c>
      <c r="M27" s="52">
        <f t="shared" si="3"/>
        <v>0.37818108252044436</v>
      </c>
      <c r="N27" s="52">
        <f t="shared" si="3"/>
        <v>0.37783218438881377</v>
      </c>
      <c r="O27" s="52">
        <f t="shared" si="3"/>
        <v>0.37877932287696253</v>
      </c>
      <c r="P27" s="52">
        <f t="shared" si="3"/>
        <v>0.37840701247634662</v>
      </c>
      <c r="Q27" s="52">
        <f t="shared" si="3"/>
        <v>0.37520570888843813</v>
      </c>
      <c r="R27" s="23">
        <f t="shared" si="3"/>
        <v>0.37204445984900186</v>
      </c>
      <c r="U27" s="8"/>
      <c r="V27" s="8"/>
      <c r="W27" s="1"/>
      <c r="X27" s="1"/>
    </row>
    <row r="28" spans="1:30" s="1" customFormat="1" x14ac:dyDescent="0.25">
      <c r="A28" s="8"/>
      <c r="B28" s="51" t="str">
        <f>+B12</f>
        <v>Superior**</v>
      </c>
      <c r="C28" s="52">
        <f t="shared" ref="C28:R28" si="4">+C12/C13</f>
        <v>0.10008328630478291</v>
      </c>
      <c r="D28" s="52">
        <f t="shared" si="4"/>
        <v>9.9016823847892732E-2</v>
      </c>
      <c r="E28" s="52">
        <f t="shared" si="4"/>
        <v>9.0792320687789169E-2</v>
      </c>
      <c r="F28" s="52">
        <f t="shared" si="4"/>
        <v>8.9542305011548293E-2</v>
      </c>
      <c r="G28" s="52">
        <f t="shared" si="4"/>
        <v>8.766625518177916E-2</v>
      </c>
      <c r="H28" s="52">
        <f t="shared" si="4"/>
        <v>8.7395020639138385E-2</v>
      </c>
      <c r="I28" s="52">
        <f t="shared" si="4"/>
        <v>8.5924117339170158E-2</v>
      </c>
      <c r="J28" s="52">
        <f t="shared" si="4"/>
        <v>8.4018172069782224E-2</v>
      </c>
      <c r="K28" s="52">
        <f t="shared" si="4"/>
        <v>8.5716729132321617E-2</v>
      </c>
      <c r="L28" s="52">
        <f t="shared" si="4"/>
        <v>8.8165173736868357E-2</v>
      </c>
      <c r="M28" s="52">
        <f t="shared" si="4"/>
        <v>9.4105530799652934E-2</v>
      </c>
      <c r="N28" s="52">
        <f t="shared" si="4"/>
        <v>0.10308973060003523</v>
      </c>
      <c r="O28" s="52">
        <f t="shared" si="4"/>
        <v>0.11017807967598606</v>
      </c>
      <c r="P28" s="52">
        <f t="shared" si="4"/>
        <v>0.11582800208346411</v>
      </c>
      <c r="Q28" s="52">
        <f t="shared" si="4"/>
        <v>0.12706230155055909</v>
      </c>
      <c r="R28" s="23">
        <f t="shared" si="4"/>
        <v>0.13136738649484367</v>
      </c>
      <c r="S28" s="15"/>
      <c r="T28" s="15"/>
      <c r="U28" s="8"/>
      <c r="V28" s="8"/>
    </row>
    <row r="29" spans="1:30" s="1" customFormat="1" x14ac:dyDescent="0.25">
      <c r="A29" s="8"/>
      <c r="B29" s="51" t="str">
        <f>+B13</f>
        <v>Total</v>
      </c>
      <c r="C29" s="53">
        <f>+SUM(C25:C28)</f>
        <v>1</v>
      </c>
      <c r="D29" s="53">
        <f t="shared" ref="D29:Q29" si="5">+SUM(D25:D28)</f>
        <v>1</v>
      </c>
      <c r="E29" s="53">
        <f t="shared" si="5"/>
        <v>1</v>
      </c>
      <c r="F29" s="53">
        <f t="shared" si="5"/>
        <v>1</v>
      </c>
      <c r="G29" s="53">
        <f t="shared" si="5"/>
        <v>1</v>
      </c>
      <c r="H29" s="53">
        <f t="shared" si="5"/>
        <v>0.99999999999999989</v>
      </c>
      <c r="I29" s="53">
        <f t="shared" si="5"/>
        <v>1</v>
      </c>
      <c r="J29" s="53">
        <f t="shared" si="5"/>
        <v>1</v>
      </c>
      <c r="K29" s="53">
        <f t="shared" si="5"/>
        <v>1</v>
      </c>
      <c r="L29" s="53">
        <f t="shared" si="5"/>
        <v>1</v>
      </c>
      <c r="M29" s="53">
        <f t="shared" si="5"/>
        <v>1</v>
      </c>
      <c r="N29" s="53">
        <f t="shared" si="5"/>
        <v>0.99999999999999989</v>
      </c>
      <c r="O29" s="53">
        <f t="shared" si="5"/>
        <v>0.99999999999999989</v>
      </c>
      <c r="P29" s="53">
        <f t="shared" si="5"/>
        <v>1</v>
      </c>
      <c r="Q29" s="53">
        <f t="shared" si="5"/>
        <v>1</v>
      </c>
      <c r="R29" s="190">
        <f>SUM(R25:R28)</f>
        <v>1</v>
      </c>
      <c r="S29" s="15"/>
      <c r="T29" s="15"/>
      <c r="U29" s="8"/>
      <c r="V29" s="8"/>
    </row>
    <row r="30" spans="1:30" s="1" customForma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90"/>
      <c r="S30" s="15"/>
      <c r="T30" s="15"/>
      <c r="U30" s="8"/>
      <c r="V30" s="8"/>
    </row>
    <row r="31" spans="1:30" s="1" customFormat="1" x14ac:dyDescent="0.2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15"/>
      <c r="T31" s="15"/>
      <c r="U31" s="8"/>
      <c r="V31" s="8"/>
    </row>
    <row r="32" spans="1:30" s="1" customFormat="1" x14ac:dyDescent="0.2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8"/>
      <c r="O32" s="8"/>
      <c r="P32" s="8"/>
      <c r="Q32" s="8"/>
      <c r="R32" s="8"/>
      <c r="S32" s="8"/>
      <c r="T32" s="8"/>
      <c r="U32" s="8"/>
      <c r="V32" s="8"/>
    </row>
    <row r="33" spans="2:22" s="1" customFormat="1" x14ac:dyDescent="0.2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8"/>
      <c r="O33" s="8"/>
      <c r="P33" s="8"/>
      <c r="Q33" s="8"/>
      <c r="R33" s="8"/>
      <c r="S33" s="8"/>
      <c r="T33" s="8"/>
      <c r="U33" s="8"/>
      <c r="V33" s="8"/>
    </row>
    <row r="34" spans="2:22" s="1" customFormat="1" x14ac:dyDescent="0.2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8"/>
      <c r="O34" s="8"/>
      <c r="P34" s="8"/>
      <c r="Q34" s="8"/>
      <c r="R34" s="8"/>
      <c r="S34" s="8"/>
      <c r="T34" s="8"/>
      <c r="U34" s="8"/>
      <c r="V34" s="8"/>
    </row>
    <row r="35" spans="2:22" s="1" customFormat="1" x14ac:dyDescent="0.2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8"/>
      <c r="O35" s="8"/>
      <c r="P35" s="8"/>
      <c r="Q35" s="8"/>
      <c r="R35" s="8"/>
      <c r="S35" s="8"/>
      <c r="T35" s="8"/>
      <c r="U35" s="8"/>
      <c r="V35" s="8"/>
    </row>
    <row r="36" spans="2:22" s="1" customFormat="1" x14ac:dyDescent="0.2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U36" s="8"/>
    </row>
    <row r="37" spans="2:22" s="1" customFormat="1" x14ac:dyDescent="0.25"/>
    <row r="38" spans="2:22" s="1" customFormat="1" x14ac:dyDescent="0.25"/>
    <row r="39" spans="2:22" s="1" customFormat="1" x14ac:dyDescent="0.25"/>
    <row r="40" spans="2:22" s="1" customFormat="1" x14ac:dyDescent="0.25"/>
    <row r="41" spans="2:22" s="1" customFormat="1" x14ac:dyDescent="0.25"/>
    <row r="42" spans="2:22" s="1" customFormat="1" x14ac:dyDescent="0.25"/>
    <row r="43" spans="2:22" s="1" customFormat="1" x14ac:dyDescent="0.25"/>
    <row r="44" spans="2:22" s="1" customFormat="1" x14ac:dyDescent="0.25"/>
    <row r="45" spans="2:22" s="1" customFormat="1" x14ac:dyDescent="0.25"/>
    <row r="46" spans="2:22" s="1" customFormat="1" x14ac:dyDescent="0.25"/>
    <row r="47" spans="2:22" s="1" customFormat="1" x14ac:dyDescent="0.25"/>
    <row r="48" spans="2:22" s="1" customFormat="1" ht="14.25" customHeight="1" x14ac:dyDescent="0.25">
      <c r="B48" s="291" t="s">
        <v>197</v>
      </c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1"/>
      <c r="Q48" s="291"/>
    </row>
    <row r="49" spans="2:2" s="1" customFormat="1" ht="15.75" x14ac:dyDescent="0.3">
      <c r="B49" s="96" t="s">
        <v>171</v>
      </c>
    </row>
    <row r="50" spans="2:2" s="1" customFormat="1" x14ac:dyDescent="0.25"/>
    <row r="51" spans="2:2" s="1" customFormat="1" x14ac:dyDescent="0.25"/>
    <row r="52" spans="2:2" s="1" customFormat="1" x14ac:dyDescent="0.25"/>
    <row r="53" spans="2:2" s="1" customFormat="1" x14ac:dyDescent="0.25"/>
    <row r="54" spans="2:2" s="1" customFormat="1" x14ac:dyDescent="0.25"/>
    <row r="55" spans="2:2" s="1" customFormat="1" x14ac:dyDescent="0.25"/>
    <row r="56" spans="2:2" s="1" customFormat="1" x14ac:dyDescent="0.25"/>
    <row r="57" spans="2:2" s="1" customFormat="1" x14ac:dyDescent="0.25"/>
    <row r="58" spans="2:2" s="1" customFormat="1" x14ac:dyDescent="0.25"/>
    <row r="59" spans="2:2" s="1" customFormat="1" x14ac:dyDescent="0.25"/>
    <row r="60" spans="2:2" s="1" customFormat="1" x14ac:dyDescent="0.25"/>
    <row r="61" spans="2:2" s="1" customFormat="1" x14ac:dyDescent="0.25"/>
    <row r="62" spans="2:2" s="1" customFormat="1" x14ac:dyDescent="0.25"/>
    <row r="63" spans="2:2" s="1" customFormat="1" x14ac:dyDescent="0.25"/>
    <row r="64" spans="2:2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pans="2:6" s="1" customFormat="1" x14ac:dyDescent="0.25"/>
    <row r="434" spans="2:6" s="1" customFormat="1" x14ac:dyDescent="0.25"/>
    <row r="435" spans="2:6" s="1" customFormat="1" x14ac:dyDescent="0.25"/>
    <row r="436" spans="2:6" s="1" customFormat="1" x14ac:dyDescent="0.25"/>
    <row r="437" spans="2:6" s="1" customFormat="1" x14ac:dyDescent="0.25"/>
    <row r="438" spans="2:6" s="1" customFormat="1" x14ac:dyDescent="0.25"/>
    <row r="439" spans="2:6" s="1" customFormat="1" x14ac:dyDescent="0.25"/>
    <row r="440" spans="2:6" s="1" customFormat="1" x14ac:dyDescent="0.25"/>
    <row r="441" spans="2:6" s="1" customFormat="1" x14ac:dyDescent="0.25"/>
    <row r="442" spans="2:6" s="1" customFormat="1" x14ac:dyDescent="0.25"/>
    <row r="443" spans="2:6" s="1" customFormat="1" x14ac:dyDescent="0.25">
      <c r="B443"/>
      <c r="C443"/>
      <c r="D443"/>
      <c r="E443"/>
      <c r="F443"/>
    </row>
    <row r="444" spans="2:6" s="1" customFormat="1" x14ac:dyDescent="0.25">
      <c r="B444"/>
      <c r="C444"/>
      <c r="D444"/>
      <c r="E444"/>
      <c r="F444"/>
    </row>
    <row r="445" spans="2:6" s="1" customFormat="1" x14ac:dyDescent="0.25">
      <c r="B445"/>
      <c r="C445"/>
      <c r="D445"/>
      <c r="E445"/>
      <c r="F445"/>
    </row>
    <row r="446" spans="2:6" s="1" customFormat="1" x14ac:dyDescent="0.25">
      <c r="B446"/>
      <c r="C446"/>
      <c r="D446"/>
      <c r="E446"/>
      <c r="F446"/>
    </row>
    <row r="447" spans="2:6" s="1" customFormat="1" x14ac:dyDescent="0.25">
      <c r="B447"/>
      <c r="C447"/>
      <c r="D447"/>
      <c r="E447"/>
      <c r="F447"/>
    </row>
    <row r="448" spans="2:6" s="1" customFormat="1" x14ac:dyDescent="0.25">
      <c r="B448"/>
      <c r="C448"/>
      <c r="D448"/>
      <c r="E448"/>
      <c r="F448"/>
    </row>
  </sheetData>
  <mergeCells count="6">
    <mergeCell ref="B5:Q5"/>
    <mergeCell ref="B48:Q48"/>
    <mergeCell ref="B14:Q14"/>
    <mergeCell ref="B16:Q16"/>
    <mergeCell ref="B19:Q19"/>
    <mergeCell ref="B6:Q6"/>
  </mergeCells>
  <phoneticPr fontId="30" type="noConversion"/>
  <conditionalFormatting sqref="B8:Q8 S8">
    <cfRule type="containsText" dxfId="23" priority="4" operator="containsText" text="isflsh">
      <formula>NOT(ISERROR(SEARCH("isflsh",B8)))</formula>
    </cfRule>
  </conditionalFormatting>
  <conditionalFormatting sqref="R8">
    <cfRule type="containsText" dxfId="22" priority="1" operator="containsText" text="isflsh">
      <formula>NOT(ISERROR(SEARCH("isflsh",R8)))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42" orientation="portrait" r:id="rId1"/>
  <ignoredErrors>
    <ignoredError sqref="E8:M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0"/>
  </sheetPr>
  <dimension ref="A1:AD143"/>
  <sheetViews>
    <sheetView showGridLines="0" zoomScale="70" zoomScaleNormal="70" zoomScaleSheetLayoutView="70" workbookViewId="0"/>
  </sheetViews>
  <sheetFormatPr baseColWidth="10" defaultRowHeight="15" x14ac:dyDescent="0.25"/>
  <cols>
    <col min="1" max="1" width="3.5703125" style="1" customWidth="1" collapsed="1"/>
    <col min="2" max="2" width="40.7109375" customWidth="1" collapsed="1"/>
    <col min="3" max="6" width="15.140625" customWidth="1" collapsed="1"/>
    <col min="7" max="15" width="15.140625" style="1" customWidth="1" collapsed="1"/>
    <col min="16" max="17" width="14.5703125" style="1" customWidth="1" collapsed="1"/>
    <col min="18" max="18" width="14.42578125" style="1" customWidth="1" collapsed="1"/>
    <col min="19" max="30" width="11.42578125" style="1" collapsed="1"/>
  </cols>
  <sheetData>
    <row r="1" spans="2:21" s="1" customFormat="1" ht="85.5" customHeight="1" x14ac:dyDescent="0.25"/>
    <row r="2" spans="2:21" s="1" customFormat="1" ht="15" customHeight="1" x14ac:dyDescent="0.25">
      <c r="B2"/>
    </row>
    <row r="3" spans="2:21" s="1" customFormat="1" hidden="1" x14ac:dyDescent="0.25">
      <c r="B3"/>
    </row>
    <row r="4" spans="2:21" s="1" customFormat="1" ht="15.75" customHeight="1" x14ac:dyDescent="0.25">
      <c r="B4"/>
    </row>
    <row r="5" spans="2:21" s="1" customFormat="1" ht="20.100000000000001" customHeight="1" x14ac:dyDescent="0.25">
      <c r="B5" s="288" t="s">
        <v>15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"/>
      <c r="S5" s="2"/>
      <c r="T5" s="2"/>
    </row>
    <row r="6" spans="2:21" s="1" customFormat="1" ht="41.45" customHeight="1" x14ac:dyDescent="0.25">
      <c r="B6" s="287" t="s">
        <v>152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</row>
    <row r="7" spans="2:21" s="1" customFormat="1" ht="25.9" customHeight="1" x14ac:dyDescent="0.25">
      <c r="B7" s="45" t="s">
        <v>56</v>
      </c>
    </row>
    <row r="8" spans="2:21" s="1" customFormat="1" ht="33" customHeight="1" x14ac:dyDescent="0.25">
      <c r="B8" s="94" t="s">
        <v>1</v>
      </c>
      <c r="C8" s="94">
        <v>2007</v>
      </c>
      <c r="D8" s="94">
        <v>2008</v>
      </c>
      <c r="E8" s="94">
        <v>2009</v>
      </c>
      <c r="F8" s="94">
        <v>2010</v>
      </c>
      <c r="G8" s="94">
        <v>2011</v>
      </c>
      <c r="H8" s="94">
        <v>2012</v>
      </c>
      <c r="I8" s="94">
        <v>2013</v>
      </c>
      <c r="J8" s="94">
        <v>2014</v>
      </c>
      <c r="K8" s="94">
        <v>2015</v>
      </c>
      <c r="L8" s="94">
        <v>2016</v>
      </c>
      <c r="M8" s="94">
        <v>2017</v>
      </c>
      <c r="N8" s="94">
        <v>2018</v>
      </c>
      <c r="O8" s="94">
        <v>2019</v>
      </c>
      <c r="P8" s="94">
        <v>2020</v>
      </c>
      <c r="Q8" s="94">
        <v>2021</v>
      </c>
      <c r="R8" s="94">
        <v>2022</v>
      </c>
      <c r="S8" s="145"/>
    </row>
    <row r="9" spans="2:21" s="1" customFormat="1" ht="33" customHeight="1" x14ac:dyDescent="0.25">
      <c r="B9" s="38" t="s">
        <v>21</v>
      </c>
      <c r="C9" s="39">
        <v>151116</v>
      </c>
      <c r="D9" s="39">
        <v>155358</v>
      </c>
      <c r="E9" s="39">
        <v>166285</v>
      </c>
      <c r="F9" s="39">
        <v>168952</v>
      </c>
      <c r="G9" s="39">
        <v>174719</v>
      </c>
      <c r="H9" s="39">
        <v>179369</v>
      </c>
      <c r="I9" s="39">
        <v>187512</v>
      </c>
      <c r="J9" s="39">
        <v>193164</v>
      </c>
      <c r="K9" s="39">
        <v>194409</v>
      </c>
      <c r="L9" s="39">
        <v>209368</v>
      </c>
      <c r="M9" s="39">
        <v>202578</v>
      </c>
      <c r="N9" s="39">
        <v>202215</v>
      </c>
      <c r="O9" s="39">
        <v>199357</v>
      </c>
      <c r="P9" s="39">
        <v>98480</v>
      </c>
      <c r="Q9" s="39">
        <v>105953</v>
      </c>
      <c r="R9" s="39">
        <v>154782</v>
      </c>
      <c r="S9" s="255"/>
      <c r="T9" s="155"/>
    </row>
    <row r="10" spans="2:21" s="1" customFormat="1" ht="33" customHeight="1" x14ac:dyDescent="0.25">
      <c r="B10" s="38" t="s">
        <v>12</v>
      </c>
      <c r="C10" s="39">
        <v>468638</v>
      </c>
      <c r="D10" s="39">
        <v>455341</v>
      </c>
      <c r="E10" s="39">
        <v>465022</v>
      </c>
      <c r="F10" s="39">
        <v>462430</v>
      </c>
      <c r="G10" s="39">
        <v>452039</v>
      </c>
      <c r="H10" s="39">
        <v>439124</v>
      </c>
      <c r="I10" s="39">
        <v>414146</v>
      </c>
      <c r="J10" s="39">
        <v>407771</v>
      </c>
      <c r="K10" s="39">
        <v>351077</v>
      </c>
      <c r="L10" s="39">
        <v>344944</v>
      </c>
      <c r="M10" s="39">
        <v>351727</v>
      </c>
      <c r="N10" s="39">
        <v>363107</v>
      </c>
      <c r="O10" s="39">
        <v>368595</v>
      </c>
      <c r="P10" s="39">
        <v>320105</v>
      </c>
      <c r="Q10" s="39">
        <v>311830</v>
      </c>
      <c r="R10" s="39">
        <v>338865</v>
      </c>
      <c r="T10" s="155"/>
    </row>
    <row r="11" spans="2:21" s="1" customFormat="1" ht="33" customHeight="1" x14ac:dyDescent="0.25">
      <c r="B11" s="38" t="s">
        <v>13</v>
      </c>
      <c r="C11" s="39">
        <v>288617</v>
      </c>
      <c r="D11" s="39">
        <v>293068</v>
      </c>
      <c r="E11" s="39">
        <v>376912</v>
      </c>
      <c r="F11" s="39">
        <v>393516</v>
      </c>
      <c r="G11" s="39">
        <v>414605</v>
      </c>
      <c r="H11" s="39">
        <v>414636</v>
      </c>
      <c r="I11" s="39">
        <v>399697</v>
      </c>
      <c r="J11" s="39">
        <v>398386</v>
      </c>
      <c r="K11" s="39">
        <v>365305</v>
      </c>
      <c r="L11" s="39">
        <v>350750</v>
      </c>
      <c r="M11" s="39">
        <v>344148</v>
      </c>
      <c r="N11" s="39">
        <v>340064</v>
      </c>
      <c r="O11" s="39">
        <v>339535</v>
      </c>
      <c r="P11" s="39">
        <v>304549</v>
      </c>
      <c r="Q11" s="39">
        <v>288638</v>
      </c>
      <c r="R11" s="39">
        <v>306339</v>
      </c>
      <c r="S11" s="266"/>
      <c r="T11" s="155"/>
    </row>
    <row r="12" spans="2:21" s="1" customFormat="1" ht="33" customHeight="1" x14ac:dyDescent="0.25">
      <c r="B12" s="38" t="s">
        <v>20</v>
      </c>
      <c r="C12" s="39">
        <v>197387</v>
      </c>
      <c r="D12" s="39">
        <v>204695</v>
      </c>
      <c r="E12" s="39">
        <v>212434</v>
      </c>
      <c r="F12" s="39">
        <v>220649</v>
      </c>
      <c r="G12" s="39">
        <v>229392</v>
      </c>
      <c r="H12" s="39">
        <v>238720</v>
      </c>
      <c r="I12" s="39">
        <v>248701</v>
      </c>
      <c r="J12" s="39">
        <v>259409</v>
      </c>
      <c r="K12" s="39">
        <v>270929</v>
      </c>
      <c r="L12" s="39">
        <v>272057</v>
      </c>
      <c r="M12" s="39">
        <v>292470</v>
      </c>
      <c r="N12" s="39">
        <v>307167</v>
      </c>
      <c r="O12" s="39">
        <v>330948</v>
      </c>
      <c r="P12" s="138">
        <v>314152</v>
      </c>
      <c r="Q12" s="138">
        <v>332609</v>
      </c>
      <c r="R12" s="138">
        <v>335831</v>
      </c>
      <c r="S12" s="160"/>
      <c r="T12" s="160"/>
      <c r="U12" s="160"/>
    </row>
    <row r="13" spans="2:21" s="1" customFormat="1" ht="33" customHeight="1" x14ac:dyDescent="0.25">
      <c r="B13" s="40" t="s">
        <v>18</v>
      </c>
      <c r="C13" s="41">
        <v>1105758</v>
      </c>
      <c r="D13" s="41">
        <v>1108462</v>
      </c>
      <c r="E13" s="41">
        <v>1220653</v>
      </c>
      <c r="F13" s="41">
        <v>1245547</v>
      </c>
      <c r="G13" s="41">
        <v>1270755</v>
      </c>
      <c r="H13" s="41">
        <v>1271849</v>
      </c>
      <c r="I13" s="41">
        <v>1250056</v>
      </c>
      <c r="J13" s="41">
        <v>1258730</v>
      </c>
      <c r="K13" s="41">
        <v>1181720</v>
      </c>
      <c r="L13" s="41">
        <v>1177119</v>
      </c>
      <c r="M13" s="41">
        <v>1190923</v>
      </c>
      <c r="N13" s="41">
        <v>1212553</v>
      </c>
      <c r="O13" s="41">
        <v>1238435</v>
      </c>
      <c r="P13" s="41">
        <v>1037286</v>
      </c>
      <c r="Q13" s="41">
        <v>1039030</v>
      </c>
      <c r="R13" s="41">
        <v>1135817</v>
      </c>
    </row>
    <row r="14" spans="2:21" s="1" customFormat="1" ht="44.25" customHeight="1" x14ac:dyDescent="0.25">
      <c r="B14" s="294" t="s">
        <v>202</v>
      </c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2:21" s="1" customFormat="1" ht="19.5" customHeight="1" x14ac:dyDescent="0.25">
      <c r="B15" s="276" t="s">
        <v>204</v>
      </c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</row>
    <row r="16" spans="2:21" s="1" customFormat="1" x14ac:dyDescent="0.25">
      <c r="B16" s="135" t="s">
        <v>161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</row>
    <row r="17" spans="1:30" s="1" customFormat="1" ht="12.75" customHeight="1" x14ac:dyDescent="0.3">
      <c r="B17" s="5"/>
      <c r="C17" s="8"/>
      <c r="D17" s="8"/>
      <c r="E17" s="8"/>
      <c r="F17" s="8"/>
      <c r="G17" s="10"/>
      <c r="H17" s="11"/>
      <c r="I17" s="8"/>
      <c r="J17" s="8"/>
      <c r="K17" s="8"/>
    </row>
    <row r="18" spans="1:30" s="1" customFormat="1" ht="12.75" customHeight="1" x14ac:dyDescent="0.25">
      <c r="B18" s="12"/>
      <c r="C18" s="8"/>
      <c r="D18" s="8"/>
      <c r="E18" s="8"/>
      <c r="F18" s="8"/>
      <c r="G18" s="10"/>
      <c r="H18" s="11"/>
      <c r="I18" s="8"/>
      <c r="J18" s="8"/>
      <c r="K18" s="8"/>
    </row>
    <row r="19" spans="1:30" s="13" customFormat="1" ht="42" customHeight="1" x14ac:dyDescent="0.25">
      <c r="B19" s="288" t="s">
        <v>165</v>
      </c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</row>
    <row r="20" spans="1:30" s="1" customFormat="1" ht="33" customHeight="1" x14ac:dyDescent="0.25">
      <c r="B20" s="22"/>
      <c r="C20" s="22"/>
      <c r="D20" s="22"/>
      <c r="E20" s="22"/>
      <c r="F20" s="22"/>
      <c r="G20" s="22"/>
      <c r="H20" s="22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30" s="16" customFormat="1" ht="20.45" customHeight="1" x14ac:dyDescent="0.25">
      <c r="A21" s="15"/>
      <c r="B21" s="8"/>
      <c r="C21" s="20">
        <f t="shared" ref="C21:K21" si="0">+C8</f>
        <v>2007</v>
      </c>
      <c r="D21" s="20">
        <f t="shared" si="0"/>
        <v>2008</v>
      </c>
      <c r="E21" s="20">
        <f t="shared" si="0"/>
        <v>2009</v>
      </c>
      <c r="F21" s="20">
        <f t="shared" si="0"/>
        <v>2010</v>
      </c>
      <c r="G21" s="20">
        <f t="shared" si="0"/>
        <v>2011</v>
      </c>
      <c r="H21" s="20">
        <f t="shared" si="0"/>
        <v>2012</v>
      </c>
      <c r="I21" s="20">
        <f t="shared" si="0"/>
        <v>2013</v>
      </c>
      <c r="J21" s="20">
        <f t="shared" si="0"/>
        <v>2014</v>
      </c>
      <c r="K21" s="20">
        <f t="shared" si="0"/>
        <v>2015</v>
      </c>
      <c r="L21" s="20">
        <v>2016</v>
      </c>
      <c r="M21" s="20">
        <v>2017</v>
      </c>
      <c r="N21" s="20">
        <v>2018</v>
      </c>
      <c r="O21" s="20">
        <v>2019</v>
      </c>
      <c r="P21" s="20">
        <v>2020</v>
      </c>
      <c r="Q21" s="20">
        <v>2021</v>
      </c>
      <c r="R21" s="191">
        <v>2022</v>
      </c>
      <c r="S21" s="8"/>
      <c r="T21" s="8"/>
      <c r="U21" s="15"/>
      <c r="V21" s="15"/>
      <c r="W21" s="15"/>
      <c r="X21" s="15"/>
      <c r="Y21" s="15"/>
      <c r="Z21" s="15"/>
      <c r="AA21" s="15"/>
      <c r="AB21" s="15"/>
      <c r="AC21" s="15"/>
      <c r="AD21" s="15"/>
    </row>
    <row r="22" spans="1:30" s="16" customFormat="1" ht="20.25" customHeight="1" x14ac:dyDescent="0.25">
      <c r="A22" s="15"/>
      <c r="B22" s="51" t="str">
        <f>+B9</f>
        <v>Primera infancia*</v>
      </c>
      <c r="C22" s="52">
        <f>+C9/C13</f>
        <v>0.13666281410579892</v>
      </c>
      <c r="D22" s="52">
        <f t="shared" ref="D22:Q22" si="1">+D9/D13</f>
        <v>0.14015636079540841</v>
      </c>
      <c r="E22" s="52">
        <f t="shared" si="1"/>
        <v>0.13622626577741587</v>
      </c>
      <c r="F22" s="52">
        <f t="shared" si="1"/>
        <v>0.13564482111072484</v>
      </c>
      <c r="G22" s="52">
        <f t="shared" si="1"/>
        <v>0.13749227821255869</v>
      </c>
      <c r="H22" s="52">
        <f t="shared" si="1"/>
        <v>0.14103010656139212</v>
      </c>
      <c r="I22" s="52">
        <f t="shared" si="1"/>
        <v>0.15000287987098179</v>
      </c>
      <c r="J22" s="52">
        <f t="shared" si="1"/>
        <v>0.15345943927609576</v>
      </c>
      <c r="K22" s="52">
        <f t="shared" si="1"/>
        <v>0.1645135903598145</v>
      </c>
      <c r="L22" s="52">
        <f t="shared" si="1"/>
        <v>0.17786476983210703</v>
      </c>
      <c r="M22" s="52">
        <f t="shared" si="1"/>
        <v>0.1701016774384238</v>
      </c>
      <c r="N22" s="52">
        <f t="shared" si="1"/>
        <v>0.16676796808057051</v>
      </c>
      <c r="O22" s="52">
        <f t="shared" si="1"/>
        <v>0.16097494014623295</v>
      </c>
      <c r="P22" s="52">
        <f t="shared" si="1"/>
        <v>9.4940064745884928E-2</v>
      </c>
      <c r="Q22" s="52">
        <f t="shared" si="1"/>
        <v>0.10197299404252043</v>
      </c>
      <c r="R22" s="23">
        <f>+R9/R13</f>
        <v>0.13627371310695297</v>
      </c>
      <c r="S22" s="8"/>
      <c r="T22" s="8"/>
      <c r="U22" s="15"/>
      <c r="V22" s="15"/>
      <c r="W22" s="15"/>
      <c r="X22" s="15"/>
      <c r="Y22" s="15"/>
      <c r="Z22" s="15"/>
      <c r="AA22" s="15"/>
      <c r="AB22" s="15"/>
      <c r="AC22" s="15"/>
      <c r="AD22" s="15"/>
    </row>
    <row r="23" spans="1:30" s="19" customFormat="1" ht="15" customHeight="1" x14ac:dyDescent="0.25">
      <c r="A23" s="8"/>
      <c r="B23" s="51" t="str">
        <f>+B10</f>
        <v>Primaria</v>
      </c>
      <c r="C23" s="52">
        <f>+C10/C13</f>
        <v>0.42381606101877628</v>
      </c>
      <c r="D23" s="52">
        <f t="shared" ref="D23:Q23" si="2">+D10/D13</f>
        <v>0.41078629668856487</v>
      </c>
      <c r="E23" s="52">
        <f t="shared" si="2"/>
        <v>0.38096166560029754</v>
      </c>
      <c r="F23" s="52">
        <f t="shared" si="2"/>
        <v>0.37126660013632562</v>
      </c>
      <c r="G23" s="52">
        <f t="shared" si="2"/>
        <v>0.35572474631223172</v>
      </c>
      <c r="H23" s="52">
        <f t="shared" si="2"/>
        <v>0.34526425699906199</v>
      </c>
      <c r="I23" s="52">
        <f t="shared" si="2"/>
        <v>0.33130195767229625</v>
      </c>
      <c r="J23" s="52">
        <f t="shared" si="2"/>
        <v>0.32395430314682261</v>
      </c>
      <c r="K23" s="52">
        <f t="shared" si="2"/>
        <v>0.297089835155536</v>
      </c>
      <c r="L23" s="52">
        <f t="shared" si="2"/>
        <v>0.29304089051319365</v>
      </c>
      <c r="M23" s="52">
        <f t="shared" si="2"/>
        <v>0.29533983305385825</v>
      </c>
      <c r="N23" s="52">
        <f t="shared" si="2"/>
        <v>0.299456601072283</v>
      </c>
      <c r="O23" s="52">
        <f t="shared" si="2"/>
        <v>0.29762966970410237</v>
      </c>
      <c r="P23" s="52">
        <f t="shared" si="2"/>
        <v>0.30859859286638402</v>
      </c>
      <c r="Q23" s="52">
        <f t="shared" si="2"/>
        <v>0.30011645477031462</v>
      </c>
      <c r="R23" s="23">
        <f>+R10/R13</f>
        <v>0.29834471574206056</v>
      </c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s="15" customFormat="1" x14ac:dyDescent="0.25">
      <c r="B24" s="51" t="str">
        <f>+B11</f>
        <v xml:space="preserve">Secundaria </v>
      </c>
      <c r="C24" s="52">
        <f>+C11/C13</f>
        <v>0.26101280750399275</v>
      </c>
      <c r="D24" s="52">
        <f t="shared" ref="D24:Q24" si="3">+D11/D13</f>
        <v>0.26439156236298583</v>
      </c>
      <c r="E24" s="52">
        <f t="shared" si="3"/>
        <v>0.30877898960638284</v>
      </c>
      <c r="F24" s="52">
        <f t="shared" si="3"/>
        <v>0.31593829859491451</v>
      </c>
      <c r="G24" s="52">
        <f t="shared" si="3"/>
        <v>0.32626666824053419</v>
      </c>
      <c r="H24" s="52">
        <f t="shared" si="3"/>
        <v>0.32601039903321855</v>
      </c>
      <c r="I24" s="52">
        <f t="shared" si="3"/>
        <v>0.31974327550125753</v>
      </c>
      <c r="J24" s="52">
        <f t="shared" si="3"/>
        <v>0.31649837534657949</v>
      </c>
      <c r="K24" s="52">
        <f t="shared" si="3"/>
        <v>0.30912991233117826</v>
      </c>
      <c r="L24" s="52">
        <f t="shared" si="3"/>
        <v>0.29797327203112006</v>
      </c>
      <c r="M24" s="52">
        <f t="shared" si="3"/>
        <v>0.28897586157963195</v>
      </c>
      <c r="N24" s="52">
        <f t="shared" si="3"/>
        <v>0.28045289566724096</v>
      </c>
      <c r="O24" s="52">
        <f t="shared" si="3"/>
        <v>0.27416457060725835</v>
      </c>
      <c r="P24" s="52">
        <f t="shared" si="3"/>
        <v>0.2936017646049402</v>
      </c>
      <c r="Q24" s="52">
        <f t="shared" si="3"/>
        <v>0.2777956363146396</v>
      </c>
      <c r="R24" s="23">
        <f>+R11/R13</f>
        <v>0.26970806036535816</v>
      </c>
      <c r="S24" s="8"/>
      <c r="T24" s="8"/>
    </row>
    <row r="25" spans="1:30" s="1" customFormat="1" x14ac:dyDescent="0.25">
      <c r="B25" s="51" t="str">
        <f>+B12</f>
        <v>Superior**</v>
      </c>
      <c r="C25" s="52">
        <f>+C12/C13</f>
        <v>0.17850831737143208</v>
      </c>
      <c r="D25" s="52">
        <f t="shared" ref="D25:Q25" si="4">+D12/D13</f>
        <v>0.18466578015304089</v>
      </c>
      <c r="E25" s="52">
        <f t="shared" si="4"/>
        <v>0.17403307901590379</v>
      </c>
      <c r="F25" s="52">
        <f t="shared" si="4"/>
        <v>0.177150280158035</v>
      </c>
      <c r="G25" s="52">
        <f t="shared" si="4"/>
        <v>0.18051630723467546</v>
      </c>
      <c r="H25" s="52">
        <f t="shared" si="4"/>
        <v>0.18769523740632732</v>
      </c>
      <c r="I25" s="52">
        <f t="shared" si="4"/>
        <v>0.1989518869554644</v>
      </c>
      <c r="J25" s="52">
        <f t="shared" si="4"/>
        <v>0.20608788223050217</v>
      </c>
      <c r="K25" s="52">
        <f t="shared" si="4"/>
        <v>0.22926666215347122</v>
      </c>
      <c r="L25" s="52">
        <f t="shared" si="4"/>
        <v>0.23112106762357926</v>
      </c>
      <c r="M25" s="52">
        <f t="shared" si="4"/>
        <v>0.24558262792808602</v>
      </c>
      <c r="N25" s="52">
        <f t="shared" si="4"/>
        <v>0.25332253517990555</v>
      </c>
      <c r="O25" s="52">
        <f t="shared" si="4"/>
        <v>0.26723081954240635</v>
      </c>
      <c r="P25" s="52">
        <f t="shared" si="4"/>
        <v>0.30285957778279088</v>
      </c>
      <c r="Q25" s="52">
        <f t="shared" si="4"/>
        <v>0.32011491487252536</v>
      </c>
      <c r="R25" s="23">
        <f>+R12/R13</f>
        <v>0.29567351078562831</v>
      </c>
      <c r="S25" s="8"/>
      <c r="T25" s="8"/>
    </row>
    <row r="26" spans="1:30" s="1" customFormat="1" x14ac:dyDescent="0.25">
      <c r="B26" s="51" t="str">
        <f>+B13</f>
        <v>Total</v>
      </c>
      <c r="C26" s="53">
        <f>+C22+C23+C24+C25</f>
        <v>1</v>
      </c>
      <c r="D26" s="53">
        <f t="shared" ref="D26:Q26" si="5">+D22+D23+D24+D25</f>
        <v>1</v>
      </c>
      <c r="E26" s="53">
        <f t="shared" si="5"/>
        <v>1</v>
      </c>
      <c r="F26" s="53">
        <f t="shared" si="5"/>
        <v>1</v>
      </c>
      <c r="G26" s="53">
        <f t="shared" si="5"/>
        <v>1</v>
      </c>
      <c r="H26" s="53">
        <f t="shared" si="5"/>
        <v>0.99999999999999989</v>
      </c>
      <c r="I26" s="53">
        <f t="shared" si="5"/>
        <v>0.99999999999999989</v>
      </c>
      <c r="J26" s="53">
        <f t="shared" si="5"/>
        <v>1</v>
      </c>
      <c r="K26" s="53">
        <f t="shared" si="5"/>
        <v>1</v>
      </c>
      <c r="L26" s="53">
        <f t="shared" si="5"/>
        <v>1</v>
      </c>
      <c r="M26" s="53">
        <f t="shared" si="5"/>
        <v>1</v>
      </c>
      <c r="N26" s="53">
        <f t="shared" si="5"/>
        <v>1</v>
      </c>
      <c r="O26" s="53">
        <f t="shared" si="5"/>
        <v>1</v>
      </c>
      <c r="P26" s="53">
        <f t="shared" si="5"/>
        <v>1</v>
      </c>
      <c r="Q26" s="53">
        <f t="shared" si="5"/>
        <v>1</v>
      </c>
      <c r="R26" s="23">
        <f>+R13/R13</f>
        <v>1</v>
      </c>
      <c r="S26" s="8"/>
      <c r="T26" s="8"/>
    </row>
    <row r="27" spans="1:30" s="1" customFormat="1" x14ac:dyDescent="0.25">
      <c r="B27" s="8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8"/>
      <c r="Q27" s="8"/>
      <c r="R27" s="8"/>
      <c r="S27" s="8"/>
      <c r="T27" s="8"/>
    </row>
    <row r="28" spans="1:30" s="1" customFormat="1" x14ac:dyDescent="0.2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30" s="1" customFormat="1" x14ac:dyDescent="0.25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30" s="1" customFormat="1" x14ac:dyDescent="0.2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30" s="1" customFormat="1" x14ac:dyDescent="0.2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30" s="1" customFormat="1" x14ac:dyDescent="0.2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2:17" s="1" customFormat="1" x14ac:dyDescent="0.2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2:17" s="1" customFormat="1" x14ac:dyDescent="0.2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2:17" s="1" customFormat="1" x14ac:dyDescent="0.25"/>
    <row r="36" spans="2:17" s="1" customFormat="1" x14ac:dyDescent="0.25"/>
    <row r="37" spans="2:17" s="1" customFormat="1" x14ac:dyDescent="0.25"/>
    <row r="38" spans="2:17" s="1" customFormat="1" x14ac:dyDescent="0.25"/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ht="42" customHeight="1" x14ac:dyDescent="0.25"/>
    <row r="43" spans="2:17" s="1" customFormat="1" ht="41.25" customHeight="1" x14ac:dyDescent="0.25">
      <c r="B43" s="295" t="s">
        <v>172</v>
      </c>
      <c r="C43" s="295"/>
      <c r="D43" s="295"/>
      <c r="E43" s="295"/>
      <c r="F43" s="295"/>
      <c r="G43" s="295"/>
      <c r="H43" s="295"/>
      <c r="I43" s="295"/>
      <c r="J43" s="295"/>
      <c r="K43" s="295"/>
      <c r="L43" s="295"/>
      <c r="M43" s="295"/>
      <c r="N43" s="295"/>
      <c r="O43" s="295"/>
      <c r="P43" s="295"/>
      <c r="Q43" s="295"/>
    </row>
    <row r="44" spans="2:17" s="1" customFormat="1" x14ac:dyDescent="0.25">
      <c r="B44" s="135" t="s">
        <v>196</v>
      </c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</row>
    <row r="45" spans="2:17" s="1" customFormat="1" ht="17.25" customHeight="1" x14ac:dyDescent="0.25">
      <c r="B45" s="95" t="s">
        <v>62</v>
      </c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</row>
    <row r="46" spans="2:17" s="1" customFormat="1" ht="15" customHeight="1" x14ac:dyDescent="0.3">
      <c r="B46" s="5"/>
      <c r="C46" s="8"/>
      <c r="D46" s="8"/>
      <c r="E46" s="8"/>
      <c r="F46" s="8"/>
      <c r="G46" s="8"/>
      <c r="H46" s="8"/>
      <c r="I46" s="8"/>
    </row>
    <row r="47" spans="2:17" s="1" customFormat="1" x14ac:dyDescent="0.25"/>
    <row r="48" spans="2:17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pans="2:6" s="1" customFormat="1" x14ac:dyDescent="0.25"/>
    <row r="130" spans="2:6" s="1" customFormat="1" x14ac:dyDescent="0.25"/>
    <row r="131" spans="2:6" s="1" customFormat="1" x14ac:dyDescent="0.25"/>
    <row r="132" spans="2:6" s="1" customFormat="1" x14ac:dyDescent="0.25"/>
    <row r="133" spans="2:6" s="1" customFormat="1" x14ac:dyDescent="0.25"/>
    <row r="134" spans="2:6" s="1" customFormat="1" x14ac:dyDescent="0.25"/>
    <row r="135" spans="2:6" s="1" customFormat="1" x14ac:dyDescent="0.25"/>
    <row r="136" spans="2:6" s="1" customFormat="1" x14ac:dyDescent="0.25"/>
    <row r="137" spans="2:6" s="1" customFormat="1" x14ac:dyDescent="0.25"/>
    <row r="138" spans="2:6" s="1" customFormat="1" x14ac:dyDescent="0.25">
      <c r="B138"/>
      <c r="C138"/>
      <c r="D138"/>
      <c r="E138"/>
      <c r="F138"/>
    </row>
    <row r="139" spans="2:6" s="1" customFormat="1" x14ac:dyDescent="0.25">
      <c r="B139"/>
      <c r="C139"/>
      <c r="D139"/>
      <c r="E139"/>
      <c r="F139"/>
    </row>
    <row r="140" spans="2:6" s="1" customFormat="1" x14ac:dyDescent="0.25">
      <c r="B140"/>
      <c r="C140"/>
      <c r="D140"/>
      <c r="E140"/>
      <c r="F140"/>
    </row>
    <row r="141" spans="2:6" s="1" customFormat="1" x14ac:dyDescent="0.25">
      <c r="B141"/>
      <c r="C141"/>
      <c r="D141"/>
      <c r="E141"/>
      <c r="F141"/>
    </row>
    <row r="142" spans="2:6" s="1" customFormat="1" x14ac:dyDescent="0.25">
      <c r="B142"/>
      <c r="C142"/>
      <c r="D142"/>
      <c r="E142"/>
      <c r="F142"/>
    </row>
    <row r="143" spans="2:6" s="1" customFormat="1" x14ac:dyDescent="0.25">
      <c r="B143"/>
      <c r="C143"/>
      <c r="D143"/>
      <c r="E143"/>
      <c r="F143"/>
    </row>
  </sheetData>
  <mergeCells count="5">
    <mergeCell ref="B6:Q6"/>
    <mergeCell ref="B5:Q5"/>
    <mergeCell ref="B14:Q14"/>
    <mergeCell ref="B19:Q19"/>
    <mergeCell ref="B43:Q43"/>
  </mergeCells>
  <conditionalFormatting sqref="B8:P8">
    <cfRule type="containsText" dxfId="21" priority="3" operator="containsText" text="isflsh">
      <formula>NOT(ISERROR(SEARCH("isflsh",B8)))</formula>
    </cfRule>
  </conditionalFormatting>
  <conditionalFormatting sqref="Q8">
    <cfRule type="containsText" dxfId="20" priority="2" operator="containsText" text="isflsh">
      <formula>NOT(ISERROR(SEARCH("isflsh",Q8)))</formula>
    </cfRule>
  </conditionalFormatting>
  <conditionalFormatting sqref="R8">
    <cfRule type="containsText" dxfId="19" priority="1" operator="containsText" text="isflsh">
      <formula>NOT(ISERROR(SEARCH("isflsh",R8)))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0"/>
  </sheetPr>
  <dimension ref="A1:AD383"/>
  <sheetViews>
    <sheetView showGridLines="0" zoomScale="69" zoomScaleNormal="69" zoomScaleSheetLayoutView="70" workbookViewId="0"/>
  </sheetViews>
  <sheetFormatPr baseColWidth="10" defaultRowHeight="15" x14ac:dyDescent="0.25"/>
  <cols>
    <col min="1" max="1" width="5" style="1" customWidth="1" collapsed="1"/>
    <col min="2" max="2" width="48.85546875" customWidth="1" collapsed="1"/>
    <col min="3" max="3" width="18.7109375" customWidth="1" collapsed="1"/>
    <col min="4" max="6" width="16.28515625" customWidth="1" collapsed="1"/>
    <col min="7" max="13" width="16.28515625" style="1" customWidth="1" collapsed="1"/>
    <col min="14" max="14" width="16.7109375" style="1" customWidth="1" collapsed="1"/>
    <col min="15" max="16" width="17.42578125" style="1" customWidth="1" collapsed="1"/>
    <col min="17" max="30" width="11.42578125" style="1" collapsed="1"/>
  </cols>
  <sheetData>
    <row r="1" spans="2:20" s="1" customFormat="1" ht="37.5" customHeight="1" x14ac:dyDescent="0.25"/>
    <row r="2" spans="2:20" s="1" customFormat="1" ht="21.75" customHeight="1" x14ac:dyDescent="0.25"/>
    <row r="3" spans="2:20" s="1" customFormat="1" ht="21.75" customHeight="1" x14ac:dyDescent="0.25"/>
    <row r="4" spans="2:20" s="1" customFormat="1" x14ac:dyDescent="0.25">
      <c r="B4"/>
    </row>
    <row r="5" spans="2:20" s="1" customFormat="1" ht="20.100000000000001" customHeight="1" x14ac:dyDescent="0.25">
      <c r="B5" s="298" t="s">
        <v>16</v>
      </c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"/>
      <c r="Q5" s="2"/>
      <c r="R5" s="2"/>
      <c r="S5" s="2"/>
      <c r="T5" s="2"/>
    </row>
    <row r="6" spans="2:20" s="1" customFormat="1" ht="47.25" customHeight="1" x14ac:dyDescent="0.25">
      <c r="B6" s="287" t="s">
        <v>153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</row>
    <row r="7" spans="2:20" s="1" customFormat="1" ht="34.35" customHeight="1" x14ac:dyDescent="0.25">
      <c r="B7" s="45" t="s">
        <v>56</v>
      </c>
    </row>
    <row r="8" spans="2:20" s="1" customFormat="1" ht="33" customHeight="1" x14ac:dyDescent="0.25">
      <c r="B8" s="94" t="s">
        <v>19</v>
      </c>
      <c r="C8" s="94">
        <v>2009</v>
      </c>
      <c r="D8" s="94">
        <v>2010</v>
      </c>
      <c r="E8" s="94">
        <v>2011</v>
      </c>
      <c r="F8" s="94">
        <v>2012</v>
      </c>
      <c r="G8" s="94">
        <v>2013</v>
      </c>
      <c r="H8" s="94">
        <v>2014</v>
      </c>
      <c r="I8" s="94">
        <v>2015</v>
      </c>
      <c r="J8" s="94">
        <v>2016</v>
      </c>
      <c r="K8" s="94">
        <v>2017</v>
      </c>
      <c r="L8" s="94">
        <v>2018</v>
      </c>
      <c r="M8" s="94">
        <v>2019</v>
      </c>
      <c r="N8" s="94">
        <v>2020</v>
      </c>
      <c r="O8" s="94">
        <v>2021</v>
      </c>
      <c r="P8" s="94">
        <v>2022</v>
      </c>
    </row>
    <row r="9" spans="2:20" customFormat="1" ht="33" customHeight="1" x14ac:dyDescent="0.25">
      <c r="B9" s="38" t="s">
        <v>32</v>
      </c>
      <c r="C9" s="55">
        <v>199691</v>
      </c>
      <c r="D9" s="55">
        <v>203494</v>
      </c>
      <c r="E9" s="55">
        <v>211790</v>
      </c>
      <c r="F9" s="55">
        <v>214682</v>
      </c>
      <c r="G9" s="55">
        <v>220352</v>
      </c>
      <c r="H9" s="55">
        <v>223238</v>
      </c>
      <c r="I9" s="55">
        <v>222414</v>
      </c>
      <c r="J9" s="55">
        <v>219903</v>
      </c>
      <c r="K9" s="55">
        <v>217797</v>
      </c>
      <c r="L9" s="55">
        <v>217088</v>
      </c>
      <c r="M9" s="55">
        <v>212319</v>
      </c>
      <c r="N9" s="55">
        <v>205717</v>
      </c>
      <c r="O9" s="55">
        <v>202175</v>
      </c>
      <c r="P9" s="55">
        <v>200652</v>
      </c>
      <c r="Q9" s="212"/>
    </row>
    <row r="10" spans="2:20" customFormat="1" ht="33" customHeight="1" x14ac:dyDescent="0.25">
      <c r="B10" s="38" t="s">
        <v>33</v>
      </c>
      <c r="C10" s="55">
        <v>57978</v>
      </c>
      <c r="D10" s="55">
        <v>59893</v>
      </c>
      <c r="E10" s="55">
        <v>61081</v>
      </c>
      <c r="F10" s="55">
        <v>60764</v>
      </c>
      <c r="G10" s="55">
        <v>60891</v>
      </c>
      <c r="H10" s="55">
        <v>65912</v>
      </c>
      <c r="I10" s="55">
        <v>63798</v>
      </c>
      <c r="J10" s="55">
        <v>63288</v>
      </c>
      <c r="K10" s="55">
        <v>56829</v>
      </c>
      <c r="L10" s="55">
        <v>54676</v>
      </c>
      <c r="M10" s="55">
        <v>52312</v>
      </c>
      <c r="N10" s="55">
        <v>52161</v>
      </c>
      <c r="O10" s="55">
        <v>51789</v>
      </c>
      <c r="P10" s="55">
        <v>50380</v>
      </c>
      <c r="Q10" s="212"/>
    </row>
    <row r="11" spans="2:20" customFormat="1" ht="33" customHeight="1" x14ac:dyDescent="0.25">
      <c r="B11" s="38" t="s">
        <v>34</v>
      </c>
      <c r="C11" s="55">
        <v>70724</v>
      </c>
      <c r="D11" s="55">
        <v>72470</v>
      </c>
      <c r="E11" s="55">
        <v>72348</v>
      </c>
      <c r="F11" s="55">
        <v>73112</v>
      </c>
      <c r="G11" s="55">
        <v>72079</v>
      </c>
      <c r="H11" s="55">
        <v>71094</v>
      </c>
      <c r="I11" s="55">
        <v>70076</v>
      </c>
      <c r="J11" s="55">
        <v>70064</v>
      </c>
      <c r="K11" s="55">
        <v>68334</v>
      </c>
      <c r="L11" s="55">
        <v>67118</v>
      </c>
      <c r="M11" s="55">
        <v>65286</v>
      </c>
      <c r="N11" s="55">
        <v>65195</v>
      </c>
      <c r="O11" s="55">
        <v>63922</v>
      </c>
      <c r="P11" s="55">
        <v>63731</v>
      </c>
    </row>
    <row r="12" spans="2:20" customFormat="1" ht="33" customHeight="1" x14ac:dyDescent="0.25">
      <c r="B12" s="38" t="s">
        <v>35</v>
      </c>
      <c r="C12" s="55">
        <v>45629</v>
      </c>
      <c r="D12" s="55">
        <v>46227</v>
      </c>
      <c r="E12" s="55">
        <v>47121</v>
      </c>
      <c r="F12" s="55">
        <v>47922</v>
      </c>
      <c r="G12" s="55">
        <v>47388</v>
      </c>
      <c r="H12" s="55">
        <v>48024</v>
      </c>
      <c r="I12" s="55">
        <v>45074</v>
      </c>
      <c r="J12" s="55">
        <v>44270</v>
      </c>
      <c r="K12" s="55">
        <v>42846</v>
      </c>
      <c r="L12" s="55">
        <v>41891</v>
      </c>
      <c r="M12" s="55">
        <v>41324</v>
      </c>
      <c r="N12" s="55">
        <v>41722</v>
      </c>
      <c r="O12" s="55">
        <v>41586</v>
      </c>
      <c r="P12" s="55">
        <v>40076</v>
      </c>
      <c r="Q12" s="212"/>
    </row>
    <row r="13" spans="2:20" customFormat="1" ht="33" customHeight="1" x14ac:dyDescent="0.25">
      <c r="B13" s="38" t="s">
        <v>36</v>
      </c>
      <c r="C13" s="55">
        <v>130673</v>
      </c>
      <c r="D13" s="55">
        <v>133576</v>
      </c>
      <c r="E13" s="55">
        <v>137135</v>
      </c>
      <c r="F13" s="55">
        <v>139805</v>
      </c>
      <c r="G13" s="55">
        <v>140028</v>
      </c>
      <c r="H13" s="55">
        <v>139775</v>
      </c>
      <c r="I13" s="55">
        <v>136776</v>
      </c>
      <c r="J13" s="55">
        <v>135827</v>
      </c>
      <c r="K13" s="55">
        <v>131715</v>
      </c>
      <c r="L13" s="55">
        <v>128391</v>
      </c>
      <c r="M13" s="55">
        <v>124040</v>
      </c>
      <c r="N13" s="55">
        <v>122826</v>
      </c>
      <c r="O13" s="55">
        <v>120228</v>
      </c>
      <c r="P13" s="55">
        <v>117658</v>
      </c>
    </row>
    <row r="14" spans="2:20" customFormat="1" ht="33" customHeight="1" x14ac:dyDescent="0.25">
      <c r="B14" s="38" t="s">
        <v>37</v>
      </c>
      <c r="C14" s="55">
        <v>120197</v>
      </c>
      <c r="D14" s="55">
        <v>124479</v>
      </c>
      <c r="E14" s="55">
        <v>127806</v>
      </c>
      <c r="F14" s="55">
        <v>130341</v>
      </c>
      <c r="G14" s="55">
        <v>130964</v>
      </c>
      <c r="H14" s="55">
        <v>133095</v>
      </c>
      <c r="I14" s="55">
        <v>140065</v>
      </c>
      <c r="J14" s="55">
        <v>129245</v>
      </c>
      <c r="K14" s="55">
        <v>128533</v>
      </c>
      <c r="L14" s="55">
        <v>125872</v>
      </c>
      <c r="M14" s="55">
        <v>123368</v>
      </c>
      <c r="N14" s="55">
        <v>122253</v>
      </c>
      <c r="O14" s="55">
        <v>120638</v>
      </c>
      <c r="P14" s="55">
        <v>119602</v>
      </c>
      <c r="Q14" s="212"/>
    </row>
    <row r="15" spans="2:20" customFormat="1" ht="33" customHeight="1" x14ac:dyDescent="0.25">
      <c r="B15" s="38" t="s">
        <v>54</v>
      </c>
      <c r="C15" s="55">
        <v>171744</v>
      </c>
      <c r="D15" s="55">
        <v>176283</v>
      </c>
      <c r="E15" s="55">
        <v>181034</v>
      </c>
      <c r="F15" s="55">
        <v>183817</v>
      </c>
      <c r="G15" s="55">
        <v>187821</v>
      </c>
      <c r="H15" s="55">
        <v>192485</v>
      </c>
      <c r="I15" s="55">
        <v>185825</v>
      </c>
      <c r="J15" s="55">
        <v>184976</v>
      </c>
      <c r="K15" s="55">
        <v>183609</v>
      </c>
      <c r="L15" s="55">
        <v>180990</v>
      </c>
      <c r="M15" s="55">
        <v>177992</v>
      </c>
      <c r="N15" s="55">
        <v>175961</v>
      </c>
      <c r="O15" s="55">
        <v>176146</v>
      </c>
      <c r="P15" s="55">
        <v>175147</v>
      </c>
      <c r="Q15" s="212"/>
    </row>
    <row r="16" spans="2:20" customFormat="1" ht="33" customHeight="1" x14ac:dyDescent="0.25">
      <c r="B16" s="38" t="s">
        <v>38</v>
      </c>
      <c r="C16" s="55">
        <v>183570</v>
      </c>
      <c r="D16" s="55">
        <v>179755</v>
      </c>
      <c r="E16" s="55">
        <v>201771</v>
      </c>
      <c r="F16" s="55">
        <v>198540</v>
      </c>
      <c r="G16" s="55">
        <v>199417</v>
      </c>
      <c r="H16" s="55">
        <v>212771</v>
      </c>
      <c r="I16" s="55">
        <v>201547</v>
      </c>
      <c r="J16" s="55">
        <v>200443</v>
      </c>
      <c r="K16" s="55">
        <v>182244</v>
      </c>
      <c r="L16" s="55">
        <v>178079</v>
      </c>
      <c r="M16" s="55">
        <v>177769</v>
      </c>
      <c r="N16" s="55">
        <v>171237</v>
      </c>
      <c r="O16" s="55">
        <v>173424</v>
      </c>
      <c r="P16" s="55">
        <v>172248</v>
      </c>
    </row>
    <row r="17" spans="2:17" customFormat="1" ht="33" customHeight="1" x14ac:dyDescent="0.25">
      <c r="B17" s="38" t="s">
        <v>39</v>
      </c>
      <c r="C17" s="55">
        <v>7035</v>
      </c>
      <c r="D17" s="55">
        <v>7152</v>
      </c>
      <c r="E17" s="55">
        <v>7398</v>
      </c>
      <c r="F17" s="55">
        <v>7540</v>
      </c>
      <c r="G17" s="55">
        <v>7564</v>
      </c>
      <c r="H17" s="55">
        <v>7729</v>
      </c>
      <c r="I17" s="55">
        <v>7549</v>
      </c>
      <c r="J17" s="55">
        <v>7533</v>
      </c>
      <c r="K17" s="55">
        <v>7610</v>
      </c>
      <c r="L17" s="55">
        <v>7781</v>
      </c>
      <c r="M17" s="55">
        <v>7464</v>
      </c>
      <c r="N17" s="55">
        <v>7223</v>
      </c>
      <c r="O17" s="55">
        <v>6841</v>
      </c>
      <c r="P17" s="55">
        <v>7097</v>
      </c>
      <c r="Q17" s="212"/>
    </row>
    <row r="18" spans="2:17" customFormat="1" ht="33" customHeight="1" x14ac:dyDescent="0.25">
      <c r="B18" s="38" t="s">
        <v>40</v>
      </c>
      <c r="C18" s="55">
        <v>954998</v>
      </c>
      <c r="D18" s="55">
        <v>1004833</v>
      </c>
      <c r="E18" s="55">
        <v>1039795</v>
      </c>
      <c r="F18" s="55">
        <v>1058727</v>
      </c>
      <c r="G18" s="55">
        <v>1112230</v>
      </c>
      <c r="H18" s="55">
        <v>1177884</v>
      </c>
      <c r="I18" s="55">
        <v>1110179</v>
      </c>
      <c r="J18" s="55">
        <v>1109213</v>
      </c>
      <c r="K18" s="55">
        <v>1105468</v>
      </c>
      <c r="L18" s="55">
        <v>1095147</v>
      </c>
      <c r="M18" s="55">
        <v>1088765</v>
      </c>
      <c r="N18" s="55">
        <v>1057138</v>
      </c>
      <c r="O18" s="55">
        <v>1070357</v>
      </c>
      <c r="P18" s="55">
        <v>1095268</v>
      </c>
    </row>
    <row r="19" spans="2:17" customFormat="1" ht="33" customHeight="1" x14ac:dyDescent="0.25">
      <c r="B19" s="38" t="s">
        <v>41</v>
      </c>
      <c r="C19" s="55">
        <v>119749</v>
      </c>
      <c r="D19" s="55">
        <v>121036</v>
      </c>
      <c r="E19" s="55">
        <v>124587</v>
      </c>
      <c r="F19" s="55">
        <v>130031</v>
      </c>
      <c r="G19" s="55">
        <v>130890</v>
      </c>
      <c r="H19" s="55">
        <v>138336</v>
      </c>
      <c r="I19" s="55">
        <v>130358</v>
      </c>
      <c r="J19" s="55">
        <v>129983</v>
      </c>
      <c r="K19" s="55">
        <v>126331</v>
      </c>
      <c r="L19" s="55">
        <v>126767</v>
      </c>
      <c r="M19" s="55">
        <v>124071</v>
      </c>
      <c r="N19" s="55">
        <v>124322</v>
      </c>
      <c r="O19" s="55">
        <v>122123</v>
      </c>
      <c r="P19" s="55">
        <v>120796</v>
      </c>
      <c r="Q19" s="212"/>
    </row>
    <row r="20" spans="2:17" customFormat="1" ht="33" customHeight="1" x14ac:dyDescent="0.25">
      <c r="B20" s="38" t="s">
        <v>42</v>
      </c>
      <c r="C20" s="55">
        <v>133273</v>
      </c>
      <c r="D20" s="55">
        <v>135251</v>
      </c>
      <c r="E20" s="55">
        <v>137791</v>
      </c>
      <c r="F20" s="55">
        <v>139603</v>
      </c>
      <c r="G20" s="55">
        <v>139318</v>
      </c>
      <c r="H20" s="55">
        <v>140675</v>
      </c>
      <c r="I20" s="55">
        <v>136032</v>
      </c>
      <c r="J20" s="55">
        <v>133550</v>
      </c>
      <c r="K20" s="55">
        <v>130839</v>
      </c>
      <c r="L20" s="55">
        <v>127871</v>
      </c>
      <c r="M20" s="55">
        <v>124087</v>
      </c>
      <c r="N20" s="55">
        <v>121379</v>
      </c>
      <c r="O20" s="55">
        <v>119206</v>
      </c>
      <c r="P20" s="55">
        <v>117118</v>
      </c>
    </row>
    <row r="21" spans="2:17" customFormat="1" ht="33" customHeight="1" x14ac:dyDescent="0.25">
      <c r="B21" s="38" t="s">
        <v>55</v>
      </c>
      <c r="C21" s="55">
        <v>230375</v>
      </c>
      <c r="D21" s="55">
        <v>233415</v>
      </c>
      <c r="E21" s="55">
        <v>239353</v>
      </c>
      <c r="F21" s="55">
        <v>242812</v>
      </c>
      <c r="G21" s="55">
        <v>242831</v>
      </c>
      <c r="H21" s="55">
        <v>254709</v>
      </c>
      <c r="I21" s="55">
        <v>241446</v>
      </c>
      <c r="J21" s="55">
        <v>242686</v>
      </c>
      <c r="K21" s="55">
        <v>240389</v>
      </c>
      <c r="L21" s="55">
        <v>234899</v>
      </c>
      <c r="M21" s="55">
        <v>230398</v>
      </c>
      <c r="N21" s="55">
        <v>228497</v>
      </c>
      <c r="O21" s="55">
        <v>231809</v>
      </c>
      <c r="P21" s="55">
        <v>233718</v>
      </c>
    </row>
    <row r="22" spans="2:17" customFormat="1" ht="33" customHeight="1" x14ac:dyDescent="0.25">
      <c r="B22" s="38" t="s">
        <v>43</v>
      </c>
      <c r="C22" s="55">
        <v>397012</v>
      </c>
      <c r="D22" s="55">
        <v>404103</v>
      </c>
      <c r="E22" s="55">
        <v>421176</v>
      </c>
      <c r="F22" s="55">
        <v>419094</v>
      </c>
      <c r="G22" s="55">
        <v>421790</v>
      </c>
      <c r="H22" s="55">
        <v>431037</v>
      </c>
      <c r="I22" s="55">
        <v>435127</v>
      </c>
      <c r="J22" s="55">
        <v>423679</v>
      </c>
      <c r="K22" s="55">
        <v>413177</v>
      </c>
      <c r="L22" s="55">
        <v>413636</v>
      </c>
      <c r="M22" s="55">
        <v>402854</v>
      </c>
      <c r="N22" s="55">
        <v>398720</v>
      </c>
      <c r="O22" s="55">
        <v>402514</v>
      </c>
      <c r="P22" s="55">
        <v>406640</v>
      </c>
    </row>
    <row r="23" spans="2:17" customFormat="1" ht="33" customHeight="1" x14ac:dyDescent="0.25">
      <c r="B23" s="38" t="s">
        <v>44</v>
      </c>
      <c r="C23" s="55">
        <v>55581</v>
      </c>
      <c r="D23" s="55">
        <v>58659</v>
      </c>
      <c r="E23" s="55">
        <v>61906</v>
      </c>
      <c r="F23" s="55">
        <v>63500</v>
      </c>
      <c r="G23" s="55">
        <v>64033</v>
      </c>
      <c r="H23" s="55">
        <v>63561</v>
      </c>
      <c r="I23" s="55">
        <v>63920</v>
      </c>
      <c r="J23" s="55">
        <v>64886</v>
      </c>
      <c r="K23" s="55">
        <v>64653</v>
      </c>
      <c r="L23" s="55">
        <v>65904</v>
      </c>
      <c r="M23" s="55">
        <v>64936</v>
      </c>
      <c r="N23" s="55">
        <v>65727</v>
      </c>
      <c r="O23" s="55">
        <v>65097</v>
      </c>
      <c r="P23" s="55">
        <v>66390</v>
      </c>
      <c r="Q23" s="212"/>
    </row>
    <row r="24" spans="2:17" customFormat="1" ht="33" customHeight="1" x14ac:dyDescent="0.25">
      <c r="B24" s="38" t="s">
        <v>45</v>
      </c>
      <c r="C24" s="55">
        <v>41293</v>
      </c>
      <c r="D24" s="55">
        <v>42138</v>
      </c>
      <c r="E24" s="55">
        <v>43095</v>
      </c>
      <c r="F24" s="55">
        <v>44538</v>
      </c>
      <c r="G24" s="55">
        <v>46201</v>
      </c>
      <c r="H24" s="55">
        <v>48239</v>
      </c>
      <c r="I24" s="55">
        <v>49341</v>
      </c>
      <c r="J24" s="55">
        <v>44263</v>
      </c>
      <c r="K24" s="55">
        <v>43327</v>
      </c>
      <c r="L24" s="55">
        <v>43633</v>
      </c>
      <c r="M24" s="55">
        <v>43214</v>
      </c>
      <c r="N24" s="55">
        <v>42774</v>
      </c>
      <c r="O24" s="55">
        <v>42946</v>
      </c>
      <c r="P24" s="55">
        <v>41264</v>
      </c>
      <c r="Q24" s="212"/>
    </row>
    <row r="25" spans="2:17" customFormat="1" ht="33" customHeight="1" x14ac:dyDescent="0.25">
      <c r="B25" s="38" t="s">
        <v>46</v>
      </c>
      <c r="C25" s="55">
        <v>45855</v>
      </c>
      <c r="D25" s="55">
        <v>48906</v>
      </c>
      <c r="E25" s="55">
        <v>52210</v>
      </c>
      <c r="F25" s="55">
        <v>54646</v>
      </c>
      <c r="G25" s="55">
        <v>56784</v>
      </c>
      <c r="H25" s="55">
        <v>57557</v>
      </c>
      <c r="I25" s="55">
        <v>58404</v>
      </c>
      <c r="J25" s="55">
        <v>56904</v>
      </c>
      <c r="K25" s="55">
        <v>55825</v>
      </c>
      <c r="L25" s="55">
        <v>56920</v>
      </c>
      <c r="M25" s="55">
        <v>56346</v>
      </c>
      <c r="N25" s="55">
        <v>56162</v>
      </c>
      <c r="O25" s="55">
        <v>56415</v>
      </c>
      <c r="P25" s="55">
        <v>58639</v>
      </c>
      <c r="Q25" s="212"/>
    </row>
    <row r="26" spans="2:17" customFormat="1" ht="33" customHeight="1" x14ac:dyDescent="0.25">
      <c r="B26" s="38" t="s">
        <v>47</v>
      </c>
      <c r="C26" s="55">
        <v>31952</v>
      </c>
      <c r="D26" s="55">
        <v>34398</v>
      </c>
      <c r="E26" s="55">
        <v>37307</v>
      </c>
      <c r="F26" s="55">
        <v>40243</v>
      </c>
      <c r="G26" s="55">
        <v>41081</v>
      </c>
      <c r="H26" s="55">
        <v>38558</v>
      </c>
      <c r="I26" s="55">
        <v>39445</v>
      </c>
      <c r="J26" s="55">
        <v>38131</v>
      </c>
      <c r="K26" s="55">
        <v>37270</v>
      </c>
      <c r="L26" s="55">
        <v>36842</v>
      </c>
      <c r="M26" s="55">
        <v>36032</v>
      </c>
      <c r="N26" s="55">
        <v>35447</v>
      </c>
      <c r="O26" s="55">
        <v>35208</v>
      </c>
      <c r="P26" s="55">
        <v>35859</v>
      </c>
      <c r="Q26" s="212"/>
    </row>
    <row r="27" spans="2:17" customFormat="1" ht="33" customHeight="1" x14ac:dyDescent="0.25">
      <c r="B27" s="38" t="s">
        <v>48</v>
      </c>
      <c r="C27" s="55">
        <v>682406</v>
      </c>
      <c r="D27" s="55">
        <v>705755</v>
      </c>
      <c r="E27" s="55">
        <v>718001</v>
      </c>
      <c r="F27" s="55">
        <v>733338</v>
      </c>
      <c r="G27" s="55">
        <v>758673</v>
      </c>
      <c r="H27" s="55">
        <v>786061</v>
      </c>
      <c r="I27" s="55">
        <v>798399</v>
      </c>
      <c r="J27" s="55">
        <v>796836</v>
      </c>
      <c r="K27" s="55">
        <v>784072</v>
      </c>
      <c r="L27" s="55">
        <v>783125</v>
      </c>
      <c r="M27" s="55">
        <v>773857</v>
      </c>
      <c r="N27" s="55">
        <v>747333</v>
      </c>
      <c r="O27" s="55">
        <v>734290</v>
      </c>
      <c r="P27" s="55">
        <v>727864</v>
      </c>
      <c r="Q27" s="212"/>
    </row>
    <row r="28" spans="2:17" customFormat="1" ht="33" customHeight="1" x14ac:dyDescent="0.25">
      <c r="B28" s="38" t="s">
        <v>49</v>
      </c>
      <c r="C28" s="55">
        <v>82818</v>
      </c>
      <c r="D28" s="55">
        <v>85632</v>
      </c>
      <c r="E28" s="55">
        <v>89608</v>
      </c>
      <c r="F28" s="55">
        <v>93776</v>
      </c>
      <c r="G28" s="55">
        <v>98911</v>
      </c>
      <c r="H28" s="55">
        <v>106279</v>
      </c>
      <c r="I28" s="55">
        <v>103644</v>
      </c>
      <c r="J28" s="55">
        <v>105393</v>
      </c>
      <c r="K28" s="55">
        <v>105990</v>
      </c>
      <c r="L28" s="55">
        <v>102713</v>
      </c>
      <c r="M28" s="55">
        <v>103616</v>
      </c>
      <c r="N28" s="55">
        <v>103145</v>
      </c>
      <c r="O28" s="55">
        <v>105742</v>
      </c>
      <c r="P28" s="55">
        <v>107042</v>
      </c>
      <c r="Q28" s="212"/>
    </row>
    <row r="29" spans="2:17" customFormat="1" ht="33" customHeight="1" x14ac:dyDescent="0.25">
      <c r="B29" s="38" t="s">
        <v>53</v>
      </c>
      <c r="C29" s="55">
        <v>111829</v>
      </c>
      <c r="D29" s="55">
        <v>116406</v>
      </c>
      <c r="E29" s="55">
        <v>122884</v>
      </c>
      <c r="F29" s="55">
        <v>124729</v>
      </c>
      <c r="G29" s="55">
        <v>127860</v>
      </c>
      <c r="H29" s="55">
        <v>132028</v>
      </c>
      <c r="I29" s="55">
        <v>134990</v>
      </c>
      <c r="J29" s="55">
        <v>133646</v>
      </c>
      <c r="K29" s="55">
        <v>147439</v>
      </c>
      <c r="L29" s="55">
        <v>145844</v>
      </c>
      <c r="M29" s="55">
        <v>143378</v>
      </c>
      <c r="N29" s="55">
        <v>138784</v>
      </c>
      <c r="O29" s="55">
        <v>137817</v>
      </c>
      <c r="P29" s="55">
        <v>138632</v>
      </c>
      <c r="Q29" s="212"/>
    </row>
    <row r="30" spans="2:17" customFormat="1" ht="33" customHeight="1" x14ac:dyDescent="0.25">
      <c r="B30" s="38" t="s">
        <v>50</v>
      </c>
      <c r="C30" s="55">
        <v>58047</v>
      </c>
      <c r="D30" s="55">
        <v>60308</v>
      </c>
      <c r="E30" s="55">
        <v>63379</v>
      </c>
      <c r="F30" s="55">
        <v>65499</v>
      </c>
      <c r="G30" s="55">
        <v>66775</v>
      </c>
      <c r="H30" s="55">
        <v>71063</v>
      </c>
      <c r="I30" s="55">
        <v>66897</v>
      </c>
      <c r="J30" s="55">
        <v>65927</v>
      </c>
      <c r="K30" s="55">
        <v>64558</v>
      </c>
      <c r="L30" s="55">
        <v>63932</v>
      </c>
      <c r="M30" s="55">
        <v>63173</v>
      </c>
      <c r="N30" s="55">
        <v>62622</v>
      </c>
      <c r="O30" s="55">
        <v>62577</v>
      </c>
      <c r="P30" s="55">
        <v>62868</v>
      </c>
      <c r="Q30" s="212"/>
    </row>
    <row r="31" spans="2:17" customFormat="1" ht="33" customHeight="1" x14ac:dyDescent="0.25">
      <c r="B31" s="38" t="s">
        <v>51</v>
      </c>
      <c r="C31" s="55">
        <v>137491</v>
      </c>
      <c r="D31" s="55">
        <v>138474</v>
      </c>
      <c r="E31" s="55">
        <v>140905</v>
      </c>
      <c r="F31" s="55">
        <v>143233</v>
      </c>
      <c r="G31" s="55">
        <v>144711</v>
      </c>
      <c r="H31" s="55">
        <v>147231</v>
      </c>
      <c r="I31" s="55">
        <v>149486</v>
      </c>
      <c r="J31" s="55">
        <v>145252</v>
      </c>
      <c r="K31" s="55">
        <v>143100</v>
      </c>
      <c r="L31" s="55">
        <v>141727</v>
      </c>
      <c r="M31" s="55">
        <v>138310</v>
      </c>
      <c r="N31" s="55">
        <v>136938</v>
      </c>
      <c r="O31" s="55">
        <v>135681</v>
      </c>
      <c r="P31" s="55">
        <v>135409</v>
      </c>
      <c r="Q31" s="212"/>
    </row>
    <row r="32" spans="2:17" customFormat="1" ht="33" customHeight="1" x14ac:dyDescent="0.25">
      <c r="B32" s="38" t="s">
        <v>52</v>
      </c>
      <c r="C32" s="55">
        <v>33480</v>
      </c>
      <c r="D32" s="55">
        <v>35125</v>
      </c>
      <c r="E32" s="55">
        <v>36351</v>
      </c>
      <c r="F32" s="55">
        <v>37140</v>
      </c>
      <c r="G32" s="55">
        <v>36331</v>
      </c>
      <c r="H32" s="55">
        <v>37213</v>
      </c>
      <c r="I32" s="55">
        <v>35817</v>
      </c>
      <c r="J32" s="55">
        <v>35491</v>
      </c>
      <c r="K32" s="55">
        <v>34574</v>
      </c>
      <c r="L32" s="55">
        <v>34143</v>
      </c>
      <c r="M32" s="55">
        <v>33363</v>
      </c>
      <c r="N32" s="55">
        <v>33361</v>
      </c>
      <c r="O32" s="55">
        <v>33389</v>
      </c>
      <c r="P32" s="55">
        <v>32927</v>
      </c>
      <c r="Q32" s="212"/>
    </row>
    <row r="33" spans="1:30" ht="33" customHeight="1" x14ac:dyDescent="0.25">
      <c r="A33"/>
      <c r="B33" s="40" t="s">
        <v>18</v>
      </c>
      <c r="C33" s="44">
        <v>4103400</v>
      </c>
      <c r="D33" s="44">
        <v>4227768</v>
      </c>
      <c r="E33" s="44">
        <v>4375832</v>
      </c>
      <c r="F33" s="44">
        <v>4447432</v>
      </c>
      <c r="G33" s="44">
        <v>4554923</v>
      </c>
      <c r="H33" s="44">
        <v>4724554</v>
      </c>
      <c r="I33" s="44">
        <v>4626609</v>
      </c>
      <c r="J33" s="44">
        <v>4581389</v>
      </c>
      <c r="K33" s="44">
        <v>4516529</v>
      </c>
      <c r="L33" s="44">
        <v>4474989</v>
      </c>
      <c r="M33" s="44">
        <v>4408274</v>
      </c>
      <c r="N33" s="44">
        <v>4316644</v>
      </c>
      <c r="O33" s="44">
        <v>4311920</v>
      </c>
      <c r="P33" s="44">
        <v>4327025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</row>
    <row r="34" spans="1:30" s="1" customFormat="1" ht="15" customHeight="1" x14ac:dyDescent="0.3">
      <c r="B34" s="4" t="s">
        <v>60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</row>
    <row r="35" spans="1:30" s="1" customFormat="1" ht="15" customHeight="1" x14ac:dyDescent="0.3">
      <c r="B35" s="4" t="s">
        <v>204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s="1" customFormat="1" ht="15" customHeight="1" x14ac:dyDescent="0.3">
      <c r="B36" s="56" t="s">
        <v>166</v>
      </c>
      <c r="C36" s="6"/>
      <c r="D36" s="6"/>
      <c r="E36" s="6"/>
      <c r="F36" s="6"/>
      <c r="G36" s="7"/>
      <c r="H36" s="8"/>
      <c r="I36" s="8"/>
      <c r="J36" s="8"/>
      <c r="K36" s="8"/>
      <c r="N36"/>
      <c r="O36"/>
    </row>
    <row r="37" spans="1:30" s="1" customFormat="1" ht="15" customHeight="1" x14ac:dyDescent="0.25">
      <c r="C37" s="6"/>
      <c r="D37" s="6"/>
      <c r="E37" s="6"/>
      <c r="F37" s="6"/>
      <c r="G37" s="7"/>
      <c r="H37" s="8"/>
      <c r="I37" s="8"/>
      <c r="J37" s="8"/>
      <c r="K37" s="8"/>
    </row>
    <row r="38" spans="1:30" s="1" customFormat="1" ht="15" customHeight="1" x14ac:dyDescent="0.25">
      <c r="C38" s="6"/>
      <c r="D38" s="6"/>
      <c r="E38" s="6"/>
      <c r="F38" s="6"/>
      <c r="G38" s="7"/>
      <c r="H38" s="8"/>
      <c r="I38" s="8"/>
      <c r="J38" s="8"/>
      <c r="K38" s="8"/>
    </row>
    <row r="39" spans="1:30" s="1" customFormat="1" ht="36.75" customHeight="1" x14ac:dyDescent="0.25">
      <c r="B39" s="297" t="s">
        <v>173</v>
      </c>
      <c r="C39" s="297"/>
      <c r="D39" s="297"/>
      <c r="E39" s="297"/>
      <c r="F39" s="297"/>
      <c r="G39" s="297"/>
      <c r="H39" s="297"/>
      <c r="I39" s="297"/>
      <c r="J39" s="297"/>
      <c r="K39" s="297"/>
      <c r="L39" s="297"/>
      <c r="M39" s="297"/>
      <c r="N39" s="297"/>
      <c r="O39" s="297"/>
    </row>
    <row r="40" spans="1:30" s="1" customFormat="1" ht="15" customHeight="1" x14ac:dyDescent="0.3">
      <c r="A40" s="8"/>
      <c r="B40" s="197"/>
      <c r="C40" s="198"/>
      <c r="D40" s="198"/>
      <c r="E40" s="9"/>
      <c r="F40" s="9"/>
      <c r="G40" s="193"/>
      <c r="H40" s="15"/>
      <c r="I40" s="15"/>
      <c r="J40" s="15"/>
      <c r="K40" s="15"/>
      <c r="L40" s="15"/>
      <c r="M40" s="15"/>
      <c r="N40" s="15"/>
      <c r="O40" s="15"/>
    </row>
    <row r="41" spans="1:30" s="1" customFormat="1" ht="15" customHeight="1" x14ac:dyDescent="0.3">
      <c r="A41" s="8"/>
      <c r="B41" s="197"/>
      <c r="C41" s="198">
        <v>2022</v>
      </c>
      <c r="D41" s="198">
        <v>2022</v>
      </c>
      <c r="E41" s="15"/>
      <c r="F41" s="15"/>
      <c r="G41" s="193"/>
      <c r="H41" s="15"/>
      <c r="I41" s="15"/>
      <c r="J41" s="15"/>
      <c r="K41" s="15"/>
      <c r="L41" s="15"/>
      <c r="M41" s="15"/>
      <c r="N41" s="15"/>
      <c r="O41" s="15"/>
    </row>
    <row r="42" spans="1:30" s="1" customFormat="1" ht="15" customHeight="1" x14ac:dyDescent="0.25">
      <c r="A42" s="8"/>
      <c r="B42" s="174" t="s">
        <v>32</v>
      </c>
      <c r="C42" s="199">
        <v>200652</v>
      </c>
      <c r="D42" s="35">
        <f>+C42/$C$66</f>
        <v>4.6371814352817467E-2</v>
      </c>
      <c r="E42" s="9"/>
      <c r="F42" s="9"/>
      <c r="G42" s="194"/>
      <c r="H42" s="15"/>
      <c r="I42" s="15"/>
      <c r="J42" s="15"/>
      <c r="K42" s="15"/>
      <c r="L42" s="15"/>
      <c r="M42" s="15"/>
      <c r="N42" s="15"/>
      <c r="O42" s="15"/>
    </row>
    <row r="43" spans="1:30" s="1" customFormat="1" ht="15" customHeight="1" x14ac:dyDescent="0.25">
      <c r="A43" s="8"/>
      <c r="B43" s="174" t="s">
        <v>33</v>
      </c>
      <c r="C43" s="199">
        <v>50380</v>
      </c>
      <c r="D43" s="35">
        <f t="shared" ref="D43:D65" si="0">+C43/$C$66</f>
        <v>1.164310351800602E-2</v>
      </c>
      <c r="E43" s="9"/>
      <c r="F43" s="9"/>
      <c r="G43" s="194"/>
      <c r="H43" s="15"/>
      <c r="I43" s="15"/>
      <c r="J43" s="15"/>
      <c r="K43" s="15"/>
      <c r="L43" s="15"/>
      <c r="M43" s="15"/>
      <c r="N43" s="15"/>
      <c r="O43" s="15"/>
    </row>
    <row r="44" spans="1:30" s="1" customFormat="1" ht="15" customHeight="1" x14ac:dyDescent="0.25">
      <c r="A44" s="8"/>
      <c r="B44" s="174" t="s">
        <v>34</v>
      </c>
      <c r="C44" s="199">
        <v>63731</v>
      </c>
      <c r="D44" s="35">
        <f t="shared" si="0"/>
        <v>1.4728595281977803E-2</v>
      </c>
      <c r="E44" s="9"/>
      <c r="F44" s="9"/>
      <c r="G44" s="194"/>
      <c r="H44" s="15"/>
      <c r="I44" s="15"/>
      <c r="J44" s="15"/>
      <c r="K44" s="15"/>
      <c r="L44" s="15"/>
      <c r="M44" s="15"/>
      <c r="N44" s="15"/>
      <c r="O44" s="15"/>
    </row>
    <row r="45" spans="1:30" s="1" customFormat="1" ht="15" customHeight="1" x14ac:dyDescent="0.25">
      <c r="A45" s="8"/>
      <c r="B45" s="174" t="s">
        <v>35</v>
      </c>
      <c r="C45" s="199">
        <v>40076</v>
      </c>
      <c r="D45" s="35">
        <f t="shared" si="0"/>
        <v>9.2617907222629862E-3</v>
      </c>
      <c r="E45" s="9"/>
      <c r="F45" s="9"/>
      <c r="G45" s="194"/>
      <c r="H45" s="15"/>
      <c r="I45" s="15"/>
      <c r="J45" s="15"/>
      <c r="K45" s="15"/>
      <c r="L45" s="15"/>
      <c r="M45" s="15"/>
      <c r="N45" s="15"/>
      <c r="O45" s="15"/>
    </row>
    <row r="46" spans="1:30" s="1" customFormat="1" ht="15" customHeight="1" x14ac:dyDescent="0.25">
      <c r="A46" s="8"/>
      <c r="B46" s="174" t="s">
        <v>36</v>
      </c>
      <c r="C46" s="199">
        <v>117658</v>
      </c>
      <c r="D46" s="35">
        <f t="shared" si="0"/>
        <v>2.7191430601856935E-2</v>
      </c>
      <c r="E46" s="9"/>
      <c r="F46" s="9"/>
      <c r="G46" s="194"/>
      <c r="H46" s="15"/>
      <c r="I46" s="15"/>
      <c r="J46" s="15"/>
      <c r="K46" s="15"/>
      <c r="L46" s="15"/>
      <c r="M46" s="15"/>
      <c r="N46" s="15"/>
      <c r="O46" s="15"/>
    </row>
    <row r="47" spans="1:30" s="1" customFormat="1" ht="15" customHeight="1" x14ac:dyDescent="0.25">
      <c r="A47" s="8"/>
      <c r="B47" s="174" t="s">
        <v>37</v>
      </c>
      <c r="C47" s="199">
        <v>119602</v>
      </c>
      <c r="D47" s="35">
        <f t="shared" si="0"/>
        <v>2.7640700019066218E-2</v>
      </c>
      <c r="E47" s="9"/>
      <c r="F47" s="9"/>
      <c r="G47" s="194"/>
      <c r="H47" s="15"/>
      <c r="I47" s="15"/>
      <c r="J47" s="15"/>
      <c r="K47" s="15"/>
      <c r="L47" s="15"/>
      <c r="M47" s="15"/>
      <c r="N47" s="15"/>
      <c r="O47" s="15"/>
    </row>
    <row r="48" spans="1:30" s="1" customFormat="1" ht="15" customHeight="1" x14ac:dyDescent="0.25">
      <c r="A48" s="8"/>
      <c r="B48" s="174" t="s">
        <v>54</v>
      </c>
      <c r="C48" s="199">
        <v>175147</v>
      </c>
      <c r="D48" s="35">
        <f t="shared" si="0"/>
        <v>4.047746430861851E-2</v>
      </c>
      <c r="E48" s="9"/>
      <c r="F48" s="9"/>
      <c r="G48" s="194"/>
      <c r="H48" s="15"/>
      <c r="I48" s="15"/>
      <c r="J48" s="15"/>
      <c r="K48" s="15"/>
      <c r="L48" s="15"/>
      <c r="M48" s="15"/>
      <c r="N48" s="15"/>
      <c r="O48" s="15"/>
    </row>
    <row r="49" spans="1:15" s="1" customFormat="1" ht="15" customHeight="1" x14ac:dyDescent="0.25">
      <c r="A49" s="8"/>
      <c r="B49" s="174" t="s">
        <v>38</v>
      </c>
      <c r="C49" s="199">
        <v>172248</v>
      </c>
      <c r="D49" s="35">
        <f t="shared" si="0"/>
        <v>3.9807488979148493E-2</v>
      </c>
      <c r="E49" s="9"/>
      <c r="F49" s="9"/>
      <c r="G49" s="194"/>
      <c r="H49" s="15"/>
      <c r="I49" s="15"/>
      <c r="J49" s="15"/>
      <c r="K49" s="15"/>
      <c r="L49" s="15"/>
      <c r="M49" s="15"/>
      <c r="N49" s="15"/>
      <c r="O49" s="15"/>
    </row>
    <row r="50" spans="1:15" s="1" customFormat="1" ht="15" customHeight="1" x14ac:dyDescent="0.25">
      <c r="A50" s="8"/>
      <c r="B50" s="174" t="s">
        <v>39</v>
      </c>
      <c r="C50" s="199">
        <v>7097</v>
      </c>
      <c r="D50" s="35">
        <f t="shared" si="0"/>
        <v>1.6401569207480891E-3</v>
      </c>
      <c r="E50" s="9"/>
      <c r="F50" s="9"/>
      <c r="G50" s="194"/>
      <c r="H50" s="15"/>
      <c r="I50" s="15"/>
      <c r="J50" s="15"/>
      <c r="K50" s="15"/>
      <c r="L50" s="15"/>
      <c r="M50" s="15"/>
      <c r="N50" s="15"/>
      <c r="O50" s="15"/>
    </row>
    <row r="51" spans="1:15" s="1" customFormat="1" ht="15" customHeight="1" x14ac:dyDescent="0.25">
      <c r="A51" s="8"/>
      <c r="B51" s="174" t="s">
        <v>40</v>
      </c>
      <c r="C51" s="199">
        <v>1095268</v>
      </c>
      <c r="D51" s="35">
        <f t="shared" si="0"/>
        <v>0.25312264199998846</v>
      </c>
      <c r="E51" s="9"/>
      <c r="F51" s="9"/>
      <c r="G51" s="194"/>
      <c r="H51" s="15"/>
      <c r="I51" s="15"/>
      <c r="J51" s="15"/>
      <c r="K51" s="15"/>
      <c r="L51" s="15"/>
      <c r="M51" s="15"/>
      <c r="N51" s="15"/>
      <c r="O51" s="15"/>
    </row>
    <row r="52" spans="1:15" s="1" customFormat="1" ht="15" customHeight="1" x14ac:dyDescent="0.25">
      <c r="A52" s="8"/>
      <c r="B52" s="174" t="s">
        <v>41</v>
      </c>
      <c r="C52" s="199">
        <v>120796</v>
      </c>
      <c r="D52" s="35">
        <f t="shared" si="0"/>
        <v>2.7916640185808958E-2</v>
      </c>
      <c r="E52" s="9"/>
      <c r="F52" s="9"/>
      <c r="G52" s="194"/>
      <c r="H52" s="15"/>
      <c r="I52" s="15"/>
      <c r="J52" s="15"/>
      <c r="K52" s="15"/>
      <c r="L52" s="15"/>
      <c r="M52" s="15"/>
      <c r="N52" s="15"/>
      <c r="O52" s="15"/>
    </row>
    <row r="53" spans="1:15" s="1" customFormat="1" ht="15" customHeight="1" x14ac:dyDescent="0.25">
      <c r="A53" s="8"/>
      <c r="B53" s="174" t="s">
        <v>42</v>
      </c>
      <c r="C53" s="199">
        <v>117118</v>
      </c>
      <c r="D53" s="35">
        <f t="shared" si="0"/>
        <v>2.7066633541521022E-2</v>
      </c>
      <c r="E53" s="9"/>
      <c r="F53" s="9"/>
      <c r="G53" s="194"/>
      <c r="H53" s="15"/>
      <c r="I53" s="15"/>
      <c r="J53" s="15"/>
      <c r="K53" s="15"/>
      <c r="L53" s="15"/>
      <c r="M53" s="15"/>
      <c r="N53" s="15"/>
      <c r="O53" s="15"/>
    </row>
    <row r="54" spans="1:15" s="1" customFormat="1" ht="15" customHeight="1" x14ac:dyDescent="0.25">
      <c r="A54" s="8"/>
      <c r="B54" s="174" t="s">
        <v>55</v>
      </c>
      <c r="C54" s="199">
        <v>233718</v>
      </c>
      <c r="D54" s="35">
        <f t="shared" si="0"/>
        <v>5.4013554347386486E-2</v>
      </c>
      <c r="E54" s="9"/>
      <c r="F54" s="9"/>
      <c r="G54" s="194"/>
      <c r="H54" s="15"/>
      <c r="I54" s="15"/>
      <c r="J54" s="15"/>
      <c r="K54" s="15"/>
      <c r="L54" s="15"/>
      <c r="M54" s="15"/>
      <c r="N54" s="15"/>
      <c r="O54" s="15"/>
    </row>
    <row r="55" spans="1:15" s="1" customFormat="1" ht="15" customHeight="1" x14ac:dyDescent="0.25">
      <c r="A55" s="8"/>
      <c r="B55" s="174" t="s">
        <v>43</v>
      </c>
      <c r="C55" s="199">
        <v>406640</v>
      </c>
      <c r="D55" s="35">
        <f t="shared" si="0"/>
        <v>9.397680854628758E-2</v>
      </c>
      <c r="E55" s="9"/>
      <c r="F55" s="9"/>
      <c r="G55" s="194"/>
      <c r="H55" s="15"/>
      <c r="I55" s="15"/>
      <c r="J55" s="15"/>
      <c r="K55" s="15"/>
      <c r="L55" s="15"/>
      <c r="M55" s="15"/>
      <c r="N55" s="15"/>
      <c r="O55" s="15"/>
    </row>
    <row r="56" spans="1:15" s="1" customFormat="1" ht="15" customHeight="1" x14ac:dyDescent="0.25">
      <c r="A56" s="8"/>
      <c r="B56" s="174" t="s">
        <v>44</v>
      </c>
      <c r="C56" s="199">
        <v>66390</v>
      </c>
      <c r="D56" s="35">
        <f t="shared" si="0"/>
        <v>1.5343105251298525E-2</v>
      </c>
      <c r="E56" s="9"/>
      <c r="F56" s="9"/>
      <c r="G56" s="194"/>
      <c r="H56" s="15"/>
      <c r="I56" s="15"/>
      <c r="J56" s="15"/>
      <c r="K56" s="15"/>
      <c r="L56" s="15"/>
      <c r="M56" s="15"/>
      <c r="N56" s="15"/>
      <c r="O56" s="15"/>
    </row>
    <row r="57" spans="1:15" s="1" customFormat="1" ht="15" customHeight="1" x14ac:dyDescent="0.25">
      <c r="A57" s="8"/>
      <c r="B57" s="174" t="s">
        <v>45</v>
      </c>
      <c r="C57" s="199">
        <v>41264</v>
      </c>
      <c r="D57" s="35">
        <f t="shared" si="0"/>
        <v>9.5363442550019939E-3</v>
      </c>
      <c r="E57" s="9"/>
      <c r="F57" s="9"/>
      <c r="G57" s="194"/>
      <c r="H57" s="15"/>
      <c r="I57" s="15"/>
      <c r="J57" s="15"/>
      <c r="K57" s="15"/>
      <c r="L57" s="15"/>
      <c r="M57" s="15"/>
      <c r="N57" s="15"/>
      <c r="O57" s="15"/>
    </row>
    <row r="58" spans="1:15" s="1" customFormat="1" ht="15" customHeight="1" x14ac:dyDescent="0.25">
      <c r="A58" s="8"/>
      <c r="B58" s="174" t="s">
        <v>46</v>
      </c>
      <c r="C58" s="199">
        <v>58639</v>
      </c>
      <c r="D58" s="35">
        <f t="shared" si="0"/>
        <v>1.3551805224143608E-2</v>
      </c>
      <c r="E58" s="9"/>
      <c r="F58" s="9"/>
      <c r="G58" s="194"/>
      <c r="H58" s="15"/>
      <c r="I58" s="15"/>
      <c r="J58" s="15"/>
      <c r="K58" s="15"/>
      <c r="L58" s="15"/>
      <c r="M58" s="15"/>
      <c r="N58" s="15"/>
      <c r="O58" s="15"/>
    </row>
    <row r="59" spans="1:15" s="1" customFormat="1" ht="15" customHeight="1" x14ac:dyDescent="0.25">
      <c r="A59" s="8"/>
      <c r="B59" s="174" t="s">
        <v>47</v>
      </c>
      <c r="C59" s="199">
        <v>35859</v>
      </c>
      <c r="D59" s="35">
        <f t="shared" si="0"/>
        <v>8.2872181233064283E-3</v>
      </c>
      <c r="E59" s="9"/>
      <c r="F59" s="9"/>
      <c r="G59" s="194"/>
      <c r="H59" s="15"/>
      <c r="I59" s="15"/>
      <c r="J59" s="15"/>
      <c r="K59" s="15"/>
      <c r="L59" s="15"/>
      <c r="M59" s="15"/>
      <c r="N59" s="15"/>
      <c r="O59" s="15"/>
    </row>
    <row r="60" spans="1:15" s="1" customFormat="1" ht="15" customHeight="1" x14ac:dyDescent="0.25">
      <c r="A60" s="8"/>
      <c r="B60" s="174" t="s">
        <v>48</v>
      </c>
      <c r="C60" s="199">
        <v>727864</v>
      </c>
      <c r="D60" s="35">
        <f t="shared" si="0"/>
        <v>0.16821349541544134</v>
      </c>
      <c r="E60" s="195"/>
      <c r="F60" s="9"/>
      <c r="G60" s="194"/>
      <c r="H60" s="15"/>
      <c r="I60" s="15"/>
      <c r="J60" s="15"/>
      <c r="K60" s="15"/>
      <c r="L60" s="15"/>
      <c r="M60" s="15"/>
      <c r="N60" s="15"/>
      <c r="O60" s="15"/>
    </row>
    <row r="61" spans="1:15" s="1" customFormat="1" ht="15" customHeight="1" x14ac:dyDescent="0.25">
      <c r="A61" s="8"/>
      <c r="B61" s="174" t="s">
        <v>49</v>
      </c>
      <c r="C61" s="199">
        <v>107042</v>
      </c>
      <c r="D61" s="35">
        <f t="shared" si="0"/>
        <v>2.4738012837919817E-2</v>
      </c>
      <c r="E61" s="196"/>
      <c r="F61" s="9"/>
      <c r="G61" s="194"/>
      <c r="H61" s="15"/>
      <c r="I61" s="15"/>
      <c r="J61" s="15"/>
      <c r="K61" s="15"/>
      <c r="L61" s="15"/>
      <c r="M61" s="15"/>
      <c r="N61" s="15"/>
      <c r="O61" s="15"/>
    </row>
    <row r="62" spans="1:15" s="1" customFormat="1" ht="15" customHeight="1" x14ac:dyDescent="0.25">
      <c r="A62" s="8"/>
      <c r="B62" s="174" t="s">
        <v>53</v>
      </c>
      <c r="C62" s="199">
        <v>138632</v>
      </c>
      <c r="D62" s="35">
        <f t="shared" si="0"/>
        <v>3.2038640867570675E-2</v>
      </c>
      <c r="E62" s="9"/>
      <c r="F62" s="9"/>
      <c r="G62" s="194"/>
      <c r="H62" s="15"/>
      <c r="I62" s="15"/>
      <c r="J62" s="15"/>
      <c r="K62" s="15"/>
      <c r="L62" s="15"/>
      <c r="M62" s="15"/>
      <c r="N62" s="15"/>
      <c r="O62" s="15"/>
    </row>
    <row r="63" spans="1:15" s="1" customFormat="1" ht="15" customHeight="1" x14ac:dyDescent="0.25">
      <c r="A63" s="8"/>
      <c r="B63" s="174" t="s">
        <v>50</v>
      </c>
      <c r="C63" s="199">
        <v>62868</v>
      </c>
      <c r="D63" s="35">
        <f t="shared" si="0"/>
        <v>1.4529151091107632E-2</v>
      </c>
      <c r="E63" s="9"/>
      <c r="F63" s="9"/>
      <c r="G63" s="194"/>
      <c r="H63" s="15"/>
      <c r="I63" s="15"/>
      <c r="J63" s="15"/>
      <c r="K63" s="15"/>
      <c r="L63" s="15"/>
      <c r="M63" s="15"/>
      <c r="N63" s="15"/>
      <c r="O63" s="15"/>
    </row>
    <row r="64" spans="1:15" s="1" customFormat="1" ht="15" customHeight="1" x14ac:dyDescent="0.25">
      <c r="A64" s="8"/>
      <c r="B64" s="174" t="s">
        <v>51</v>
      </c>
      <c r="C64" s="199">
        <v>135409</v>
      </c>
      <c r="D64" s="35">
        <f t="shared" si="0"/>
        <v>3.1293787301899113E-2</v>
      </c>
      <c r="E64" s="9"/>
      <c r="F64" s="9"/>
      <c r="G64" s="194"/>
      <c r="H64" s="15"/>
      <c r="I64" s="15"/>
      <c r="J64" s="15"/>
      <c r="K64" s="15"/>
      <c r="L64" s="15"/>
      <c r="M64" s="15"/>
      <c r="N64" s="15"/>
      <c r="O64" s="15"/>
    </row>
    <row r="65" spans="1:30" s="1" customFormat="1" ht="15" customHeight="1" x14ac:dyDescent="0.25">
      <c r="A65" s="8"/>
      <c r="B65" s="174" t="s">
        <v>52</v>
      </c>
      <c r="C65" s="199">
        <v>32927</v>
      </c>
      <c r="D65" s="35">
        <f t="shared" si="0"/>
        <v>7.6096163068158839E-3</v>
      </c>
      <c r="E65" s="9"/>
      <c r="F65" s="9"/>
      <c r="G65" s="194"/>
      <c r="H65" s="15"/>
      <c r="I65" s="15"/>
      <c r="J65" s="15"/>
      <c r="K65" s="15"/>
      <c r="L65" s="15"/>
      <c r="M65" s="15"/>
      <c r="N65" s="15"/>
      <c r="O65" s="15"/>
    </row>
    <row r="66" spans="1:30" s="1" customFormat="1" x14ac:dyDescent="0.25">
      <c r="A66" s="8"/>
      <c r="B66" s="8"/>
      <c r="C66" s="58">
        <f>+SUM(C42:C65)</f>
        <v>4327025</v>
      </c>
      <c r="D66" s="59">
        <f>+SUM(D42:D65)</f>
        <v>1</v>
      </c>
      <c r="E66" s="9"/>
      <c r="F66" s="9"/>
      <c r="G66" s="194"/>
      <c r="H66" s="15"/>
      <c r="I66" s="15"/>
      <c r="J66" s="15"/>
      <c r="K66" s="15"/>
      <c r="L66" s="15"/>
      <c r="M66" s="15"/>
      <c r="N66" s="15"/>
      <c r="O66" s="15"/>
    </row>
    <row r="67" spans="1:30" s="16" customFormat="1" ht="20.25" customHeight="1" x14ac:dyDescent="0.25">
      <c r="A67" s="8"/>
      <c r="B67" s="19"/>
      <c r="C67" s="19"/>
      <c r="D67" s="60"/>
      <c r="E67" s="27"/>
      <c r="F67" s="27"/>
      <c r="G67" s="27"/>
      <c r="H67" s="27"/>
      <c r="I67" s="27"/>
      <c r="J67" s="27"/>
      <c r="K67" s="27"/>
      <c r="L67" s="28">
        <f>+K25/$K$33</f>
        <v>1.2360155331671733E-2</v>
      </c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</row>
    <row r="68" spans="1:30" s="16" customFormat="1" ht="20.25" customHeight="1" x14ac:dyDescent="0.25">
      <c r="A68" s="8"/>
      <c r="B68" s="8"/>
      <c r="C68" s="57">
        <f>+C66-O33</f>
        <v>15105</v>
      </c>
      <c r="D68" s="60"/>
      <c r="E68" s="27"/>
      <c r="F68" s="27"/>
      <c r="G68" s="27"/>
      <c r="H68" s="27"/>
      <c r="I68" s="27"/>
      <c r="J68" s="27"/>
      <c r="K68" s="27"/>
      <c r="L68" s="28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1:30" s="16" customFormat="1" ht="20.25" customHeight="1" x14ac:dyDescent="0.25">
      <c r="A69" s="15"/>
      <c r="D69" s="60"/>
      <c r="E69" s="17"/>
      <c r="F69" s="17"/>
      <c r="G69" s="17"/>
      <c r="H69" s="17"/>
      <c r="I69" s="17"/>
      <c r="J69" s="17"/>
      <c r="K69" s="17"/>
      <c r="L69" s="23"/>
      <c r="M69" s="8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</row>
    <row r="70" spans="1:30" s="16" customFormat="1" ht="20.25" customHeight="1" x14ac:dyDescent="0.25">
      <c r="A70" s="15"/>
      <c r="D70" s="60"/>
      <c r="E70" s="17"/>
      <c r="F70" s="17"/>
      <c r="G70" s="17"/>
      <c r="H70" s="17"/>
      <c r="I70" s="17"/>
      <c r="J70" s="17"/>
      <c r="K70" s="17"/>
      <c r="L70" s="23"/>
      <c r="M70" s="8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</row>
    <row r="71" spans="1:30" s="16" customFormat="1" ht="20.25" customHeight="1" x14ac:dyDescent="0.25">
      <c r="A71" s="15"/>
      <c r="B71" s="8"/>
      <c r="C71" s="60"/>
      <c r="D71" s="60"/>
      <c r="E71" s="17"/>
      <c r="F71" s="17"/>
      <c r="G71" s="17"/>
      <c r="H71" s="17"/>
      <c r="I71" s="17"/>
      <c r="J71" s="17"/>
      <c r="K71" s="17"/>
      <c r="L71" s="23"/>
      <c r="M71" s="8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1:30" s="19" customFormat="1" ht="19.5" customHeight="1" x14ac:dyDescent="0.3">
      <c r="A72" s="8"/>
      <c r="B72" s="56" t="s">
        <v>166</v>
      </c>
      <c r="C72" s="8"/>
      <c r="D72" s="8"/>
      <c r="E72" s="8"/>
      <c r="F72" s="8"/>
      <c r="G72" s="8"/>
      <c r="H72" s="8"/>
      <c r="I72" s="8"/>
      <c r="J72" s="1"/>
      <c r="K72" s="1"/>
      <c r="L72" s="1"/>
      <c r="M72" s="1"/>
      <c r="N72" s="1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1:30" s="15" customFormat="1" ht="19.5" customHeight="1" x14ac:dyDescent="0.3">
      <c r="B73" s="56" t="s">
        <v>61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8"/>
    </row>
    <row r="74" spans="1:30" s="15" customFormat="1" ht="19.5" customHeight="1" x14ac:dyDescent="0.25">
      <c r="B74" s="296"/>
      <c r="C74" s="296"/>
      <c r="D74" s="296"/>
      <c r="E74" s="296"/>
      <c r="F74" s="296"/>
      <c r="G74" s="296"/>
      <c r="H74" s="296"/>
      <c r="I74" s="296"/>
      <c r="J74" s="296"/>
      <c r="K74" s="296"/>
      <c r="L74" s="296"/>
      <c r="M74" s="296"/>
    </row>
    <row r="75" spans="1:30" s="1" customFormat="1" x14ac:dyDescent="0.25"/>
    <row r="76" spans="1:30" s="1" customFormat="1" x14ac:dyDescent="0.25"/>
    <row r="77" spans="1:30" s="1" customFormat="1" x14ac:dyDescent="0.25"/>
    <row r="78" spans="1:30" s="1" customFormat="1" x14ac:dyDescent="0.25"/>
    <row r="79" spans="1:30" s="1" customFormat="1" x14ac:dyDescent="0.25"/>
    <row r="80" spans="1:3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pans="2:6" s="1" customFormat="1" x14ac:dyDescent="0.25"/>
    <row r="370" spans="2:6" s="1" customFormat="1" x14ac:dyDescent="0.25"/>
    <row r="371" spans="2:6" s="1" customFormat="1" x14ac:dyDescent="0.25"/>
    <row r="372" spans="2:6" s="1" customFormat="1" x14ac:dyDescent="0.25"/>
    <row r="373" spans="2:6" s="1" customFormat="1" x14ac:dyDescent="0.25"/>
    <row r="374" spans="2:6" s="1" customFormat="1" x14ac:dyDescent="0.25"/>
    <row r="375" spans="2:6" s="1" customFormat="1" x14ac:dyDescent="0.25"/>
    <row r="376" spans="2:6" s="1" customFormat="1" x14ac:dyDescent="0.25"/>
    <row r="377" spans="2:6" s="1" customFormat="1" x14ac:dyDescent="0.25"/>
    <row r="378" spans="2:6" s="1" customFormat="1" x14ac:dyDescent="0.25">
      <c r="B378"/>
      <c r="C378"/>
      <c r="D378"/>
      <c r="E378"/>
      <c r="F378"/>
    </row>
    <row r="379" spans="2:6" s="1" customFormat="1" x14ac:dyDescent="0.25">
      <c r="B379"/>
      <c r="C379"/>
      <c r="D379"/>
      <c r="E379"/>
      <c r="F379"/>
    </row>
    <row r="380" spans="2:6" s="1" customFormat="1" x14ac:dyDescent="0.25">
      <c r="B380"/>
      <c r="C380"/>
      <c r="D380"/>
      <c r="E380"/>
      <c r="F380"/>
    </row>
    <row r="381" spans="2:6" s="1" customFormat="1" x14ac:dyDescent="0.25">
      <c r="B381"/>
      <c r="C381"/>
      <c r="D381"/>
      <c r="E381"/>
      <c r="F381"/>
    </row>
    <row r="382" spans="2:6" s="1" customFormat="1" x14ac:dyDescent="0.25">
      <c r="B382"/>
      <c r="C382"/>
      <c r="D382"/>
      <c r="E382"/>
      <c r="F382"/>
    </row>
    <row r="383" spans="2:6" s="1" customFormat="1" x14ac:dyDescent="0.25">
      <c r="B383"/>
      <c r="C383"/>
      <c r="D383"/>
      <c r="E383"/>
      <c r="F383"/>
    </row>
  </sheetData>
  <sortState ref="B41:D65">
    <sortCondition ref="D58:D65"/>
  </sortState>
  <mergeCells count="4">
    <mergeCell ref="B74:M74"/>
    <mergeCell ref="B39:O39"/>
    <mergeCell ref="B6:O6"/>
    <mergeCell ref="B5:O5"/>
  </mergeCells>
  <conditionalFormatting sqref="B8:N8">
    <cfRule type="containsText" dxfId="18" priority="3" operator="containsText" text="isflsh">
      <formula>NOT(ISERROR(SEARCH("isflsh",B8)))</formula>
    </cfRule>
  </conditionalFormatting>
  <conditionalFormatting sqref="O8">
    <cfRule type="containsText" dxfId="17" priority="2" operator="containsText" text="isflsh">
      <formula>NOT(ISERROR(SEARCH("isflsh",O8)))</formula>
    </cfRule>
  </conditionalFormatting>
  <conditionalFormatting sqref="P8">
    <cfRule type="containsText" dxfId="16" priority="1" operator="containsText" text="isflsh">
      <formula>NOT(ISERROR(SEARCH("isflsh",P8)))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0"/>
  </sheetPr>
  <dimension ref="A1:AD383"/>
  <sheetViews>
    <sheetView showGridLines="0" zoomScale="60" zoomScaleNormal="60" zoomScaleSheetLayoutView="70" workbookViewId="0"/>
  </sheetViews>
  <sheetFormatPr baseColWidth="10" defaultRowHeight="15" x14ac:dyDescent="0.25"/>
  <cols>
    <col min="1" max="1" width="2.7109375" style="1" customWidth="1" collapsed="1"/>
    <col min="2" max="2" width="41.85546875" customWidth="1" collapsed="1"/>
    <col min="3" max="6" width="18.7109375" customWidth="1" collapsed="1"/>
    <col min="7" max="13" width="18.7109375" style="1" customWidth="1" collapsed="1"/>
    <col min="14" max="16" width="18.85546875" style="1" customWidth="1" collapsed="1"/>
    <col min="17" max="30" width="11.42578125" style="1" collapsed="1"/>
  </cols>
  <sheetData>
    <row r="1" spans="2:20" s="1" customFormat="1" ht="78" customHeight="1" x14ac:dyDescent="0.25"/>
    <row r="2" spans="2:20" s="1" customFormat="1" x14ac:dyDescent="0.25">
      <c r="B2"/>
    </row>
    <row r="3" spans="2:20" s="1" customFormat="1" hidden="1" x14ac:dyDescent="0.25">
      <c r="B3"/>
    </row>
    <row r="4" spans="2:20" s="1" customFormat="1" ht="4.9000000000000004" customHeight="1" x14ac:dyDescent="0.25">
      <c r="B4"/>
    </row>
    <row r="5" spans="2:20" s="1" customFormat="1" ht="20.100000000000001" customHeight="1" x14ac:dyDescent="0.25">
      <c r="B5" s="287" t="s">
        <v>0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"/>
      <c r="Q5" s="2"/>
      <c r="R5" s="2"/>
      <c r="S5" s="2"/>
      <c r="T5" s="2"/>
    </row>
    <row r="6" spans="2:20" s="1" customFormat="1" ht="47.25" customHeight="1" x14ac:dyDescent="0.25">
      <c r="B6" s="287" t="s">
        <v>154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</row>
    <row r="7" spans="2:20" s="1" customFormat="1" ht="24.6" customHeight="1" x14ac:dyDescent="0.25">
      <c r="B7" s="62" t="s">
        <v>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3"/>
      <c r="O7" s="3"/>
      <c r="P7" s="3"/>
      <c r="Q7" s="3"/>
      <c r="R7" s="3"/>
      <c r="S7" s="3"/>
      <c r="T7" s="3"/>
    </row>
    <row r="8" spans="2:20" s="1" customFormat="1" ht="33" customHeight="1" x14ac:dyDescent="0.25">
      <c r="B8" s="94" t="s">
        <v>1</v>
      </c>
      <c r="C8" s="94">
        <v>2009</v>
      </c>
      <c r="D8" s="94">
        <v>2010</v>
      </c>
      <c r="E8" s="94">
        <v>2011</v>
      </c>
      <c r="F8" s="94">
        <v>2012</v>
      </c>
      <c r="G8" s="94">
        <v>2013</v>
      </c>
      <c r="H8" s="94">
        <v>2014</v>
      </c>
      <c r="I8" s="94">
        <v>2015</v>
      </c>
      <c r="J8" s="94">
        <v>2016</v>
      </c>
      <c r="K8" s="94">
        <v>2017</v>
      </c>
      <c r="L8" s="94">
        <v>2018</v>
      </c>
      <c r="M8" s="94">
        <v>2019</v>
      </c>
      <c r="N8" s="94">
        <v>2020</v>
      </c>
      <c r="O8" s="94">
        <v>2021</v>
      </c>
      <c r="P8" s="94">
        <v>2022</v>
      </c>
    </row>
    <row r="9" spans="2:20" s="1" customFormat="1" ht="33" customHeight="1" x14ac:dyDescent="0.25">
      <c r="B9" s="38" t="s">
        <v>57</v>
      </c>
      <c r="C9" s="39">
        <v>154801</v>
      </c>
      <c r="D9" s="39">
        <v>166873</v>
      </c>
      <c r="E9" s="39">
        <v>170147</v>
      </c>
      <c r="F9" s="39">
        <v>168419</v>
      </c>
      <c r="G9" s="39">
        <v>165018</v>
      </c>
      <c r="H9" s="39">
        <v>170136</v>
      </c>
      <c r="I9" s="39">
        <v>166364</v>
      </c>
      <c r="J9" s="39">
        <v>164933</v>
      </c>
      <c r="K9" s="39">
        <v>167757</v>
      </c>
      <c r="L9" s="39">
        <v>170115</v>
      </c>
      <c r="M9" s="39">
        <v>168648</v>
      </c>
      <c r="N9" s="39">
        <v>163906</v>
      </c>
      <c r="O9" s="138">
        <v>160063</v>
      </c>
      <c r="P9" s="267">
        <v>161811</v>
      </c>
    </row>
    <row r="10" spans="2:20" s="1" customFormat="1" ht="33" customHeight="1" x14ac:dyDescent="0.25">
      <c r="B10" s="38" t="s">
        <v>58</v>
      </c>
      <c r="C10" s="39">
        <v>71784</v>
      </c>
      <c r="D10" s="39">
        <v>72028</v>
      </c>
      <c r="E10" s="39">
        <v>70427</v>
      </c>
      <c r="F10" s="39">
        <v>67111</v>
      </c>
      <c r="G10" s="39">
        <v>63661</v>
      </c>
      <c r="H10" s="39">
        <v>63254</v>
      </c>
      <c r="I10" s="39">
        <v>54736</v>
      </c>
      <c r="J10" s="39">
        <v>52378</v>
      </c>
      <c r="K10" s="39">
        <v>52294</v>
      </c>
      <c r="L10" s="39">
        <v>52250</v>
      </c>
      <c r="M10" s="39">
        <v>52335</v>
      </c>
      <c r="N10" s="39">
        <v>43722</v>
      </c>
      <c r="O10" s="158">
        <v>44239</v>
      </c>
      <c r="P10" s="268">
        <v>47906</v>
      </c>
      <c r="Q10" s="145"/>
    </row>
    <row r="11" spans="2:20" s="1" customFormat="1" ht="33" customHeight="1" x14ac:dyDescent="0.25">
      <c r="B11" s="40" t="s">
        <v>18</v>
      </c>
      <c r="C11" s="41">
        <v>226585</v>
      </c>
      <c r="D11" s="41">
        <v>238901</v>
      </c>
      <c r="E11" s="41">
        <v>240574</v>
      </c>
      <c r="F11" s="41">
        <v>235530</v>
      </c>
      <c r="G11" s="41">
        <v>228679</v>
      </c>
      <c r="H11" s="41">
        <v>233390</v>
      </c>
      <c r="I11" s="41">
        <v>221100</v>
      </c>
      <c r="J11" s="41">
        <v>217311</v>
      </c>
      <c r="K11" s="41">
        <v>220051</v>
      </c>
      <c r="L11" s="41">
        <v>222365</v>
      </c>
      <c r="M11" s="41">
        <v>220983</v>
      </c>
      <c r="N11" s="41">
        <v>207628</v>
      </c>
      <c r="O11" s="41">
        <v>204302</v>
      </c>
      <c r="P11" s="260">
        <f>SUM(P9:P10)</f>
        <v>209717</v>
      </c>
    </row>
    <row r="12" spans="2:20" s="1" customFormat="1" ht="15.75" x14ac:dyDescent="0.3">
      <c r="B12" s="136" t="s">
        <v>63</v>
      </c>
      <c r="C12" s="136"/>
      <c r="D12" s="136"/>
      <c r="E12" s="136"/>
      <c r="F12" s="136"/>
      <c r="G12" s="136"/>
      <c r="H12" s="136"/>
      <c r="I12" s="136"/>
      <c r="J12" s="136"/>
      <c r="K12" s="136"/>
      <c r="L12" s="213"/>
      <c r="M12" s="214"/>
      <c r="N12" s="214"/>
      <c r="O12" s="214"/>
      <c r="P12" s="215"/>
    </row>
    <row r="13" spans="2:20" s="1" customFormat="1" ht="12.75" customHeight="1" x14ac:dyDescent="0.3">
      <c r="B13" s="34" t="s">
        <v>167</v>
      </c>
      <c r="C13" s="8"/>
      <c r="D13" s="8"/>
      <c r="E13" s="8"/>
      <c r="F13" s="8"/>
      <c r="G13" s="10"/>
      <c r="H13" s="11"/>
      <c r="I13" s="8"/>
      <c r="J13" s="8"/>
      <c r="K13" s="8"/>
    </row>
    <row r="14" spans="2:20" s="1" customFormat="1" ht="12.75" customHeight="1" x14ac:dyDescent="0.25">
      <c r="B14" s="34"/>
      <c r="C14" s="8"/>
      <c r="D14" s="8"/>
      <c r="E14" s="8"/>
      <c r="F14" s="8"/>
      <c r="G14" s="10"/>
      <c r="H14" s="11"/>
      <c r="I14" s="8"/>
      <c r="J14" s="8"/>
      <c r="K14" s="8"/>
    </row>
    <row r="15" spans="2:20" s="1" customFormat="1" ht="28.15" customHeight="1" x14ac:dyDescent="0.25">
      <c r="B15" s="12"/>
      <c r="C15" s="8"/>
      <c r="D15" s="8"/>
      <c r="E15" s="8"/>
      <c r="F15" s="8"/>
      <c r="G15" s="10"/>
      <c r="H15" s="11"/>
      <c r="I15" s="8"/>
      <c r="J15" s="8"/>
      <c r="K15" s="8"/>
    </row>
    <row r="16" spans="2:20" s="13" customFormat="1" ht="47.25" customHeight="1" x14ac:dyDescent="0.25">
      <c r="B16" s="288" t="s">
        <v>168</v>
      </c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18"/>
    </row>
    <row r="17" spans="1:30" s="1" customFormat="1" ht="33" customHeight="1" x14ac:dyDescent="0.25">
      <c r="B17" s="64"/>
      <c r="C17" s="256">
        <v>2009</v>
      </c>
      <c r="D17" s="256">
        <v>2010</v>
      </c>
      <c r="E17" s="256">
        <v>2011</v>
      </c>
      <c r="F17" s="256">
        <v>2012</v>
      </c>
      <c r="G17" s="256">
        <v>2013</v>
      </c>
      <c r="H17" s="256">
        <v>2014</v>
      </c>
      <c r="I17" s="256">
        <v>2015</v>
      </c>
      <c r="J17" s="256">
        <v>2016</v>
      </c>
      <c r="K17" s="256">
        <v>2017</v>
      </c>
      <c r="L17" s="256">
        <v>2018</v>
      </c>
      <c r="M17" s="256">
        <v>2019</v>
      </c>
      <c r="N17" s="256">
        <v>2020</v>
      </c>
      <c r="O17" s="256">
        <v>2021</v>
      </c>
      <c r="P17" s="257">
        <v>2022</v>
      </c>
      <c r="Q17" s="8"/>
    </row>
    <row r="18" spans="1:30" s="16" customFormat="1" ht="14.45" customHeight="1" x14ac:dyDescent="0.25">
      <c r="A18" s="8"/>
      <c r="B18" s="258" t="str">
        <f>+B9</f>
        <v>Sector Público</v>
      </c>
      <c r="C18" s="52">
        <f>+C9/C11</f>
        <v>0.68319173819979262</v>
      </c>
      <c r="D18" s="52">
        <f t="shared" ref="D18:P18" si="0">+D9/D11</f>
        <v>0.69850272707104621</v>
      </c>
      <c r="E18" s="52">
        <f t="shared" si="0"/>
        <v>0.70725431675908457</v>
      </c>
      <c r="F18" s="52">
        <f t="shared" si="0"/>
        <v>0.71506389844181206</v>
      </c>
      <c r="G18" s="52">
        <f t="shared" si="0"/>
        <v>0.72161414034519999</v>
      </c>
      <c r="H18" s="52">
        <f t="shared" si="0"/>
        <v>0.72897724838253564</v>
      </c>
      <c r="I18" s="52">
        <f t="shared" si="0"/>
        <v>0.75243781094527362</v>
      </c>
      <c r="J18" s="52">
        <f t="shared" si="0"/>
        <v>0.75897216431749892</v>
      </c>
      <c r="K18" s="52">
        <f t="shared" si="0"/>
        <v>0.76235509041085925</v>
      </c>
      <c r="L18" s="52">
        <f t="shared" si="0"/>
        <v>0.76502597081375212</v>
      </c>
      <c r="M18" s="52">
        <f t="shared" si="0"/>
        <v>0.76317182769715319</v>
      </c>
      <c r="N18" s="52">
        <f t="shared" si="0"/>
        <v>0.78942146531296353</v>
      </c>
      <c r="O18" s="52">
        <f t="shared" si="0"/>
        <v>0.78346271695822856</v>
      </c>
      <c r="P18" s="52">
        <f t="shared" si="0"/>
        <v>0.77156835163577586</v>
      </c>
      <c r="Q18" s="8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s="16" customFormat="1" ht="20.25" customHeight="1" x14ac:dyDescent="0.25">
      <c r="A19" s="8"/>
      <c r="B19" s="258" t="str">
        <f>+B10</f>
        <v>Sector Privado</v>
      </c>
      <c r="C19" s="52">
        <f>+C10/C11</f>
        <v>0.31680826180020744</v>
      </c>
      <c r="D19" s="52">
        <f t="shared" ref="D19:P19" si="1">+D10/D11</f>
        <v>0.30149727292895384</v>
      </c>
      <c r="E19" s="52">
        <f t="shared" si="1"/>
        <v>0.29274568324091549</v>
      </c>
      <c r="F19" s="52">
        <f t="shared" si="1"/>
        <v>0.28493610155818794</v>
      </c>
      <c r="G19" s="52">
        <f t="shared" si="1"/>
        <v>0.27838585965479995</v>
      </c>
      <c r="H19" s="52">
        <f t="shared" si="1"/>
        <v>0.27102275161746431</v>
      </c>
      <c r="I19" s="52">
        <f t="shared" si="1"/>
        <v>0.24756218905472638</v>
      </c>
      <c r="J19" s="52">
        <f t="shared" si="1"/>
        <v>0.24102783568250111</v>
      </c>
      <c r="K19" s="52">
        <f t="shared" si="1"/>
        <v>0.2376449095891407</v>
      </c>
      <c r="L19" s="52">
        <f t="shared" si="1"/>
        <v>0.23497402918624782</v>
      </c>
      <c r="M19" s="52">
        <f t="shared" si="1"/>
        <v>0.23682817230284683</v>
      </c>
      <c r="N19" s="52">
        <f t="shared" si="1"/>
        <v>0.21057853468703644</v>
      </c>
      <c r="O19" s="52">
        <f t="shared" si="1"/>
        <v>0.2165372830417715</v>
      </c>
      <c r="P19" s="52">
        <f t="shared" si="1"/>
        <v>0.22843164836422417</v>
      </c>
      <c r="Q19" s="8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</row>
    <row r="20" spans="1:30" s="19" customFormat="1" ht="15" customHeight="1" x14ac:dyDescent="0.25">
      <c r="A20" s="8"/>
      <c r="B20" s="258" t="str">
        <f>+B11</f>
        <v>Total</v>
      </c>
      <c r="C20" s="52">
        <f>+C18+C19</f>
        <v>1</v>
      </c>
      <c r="D20" s="52">
        <f t="shared" ref="D20:O20" si="2">+D18+D19</f>
        <v>1</v>
      </c>
      <c r="E20" s="52">
        <f t="shared" si="2"/>
        <v>1</v>
      </c>
      <c r="F20" s="52">
        <f t="shared" si="2"/>
        <v>1</v>
      </c>
      <c r="G20" s="52">
        <f t="shared" si="2"/>
        <v>1</v>
      </c>
      <c r="H20" s="52">
        <f t="shared" si="2"/>
        <v>1</v>
      </c>
      <c r="I20" s="52">
        <f t="shared" si="2"/>
        <v>1</v>
      </c>
      <c r="J20" s="52">
        <f t="shared" si="2"/>
        <v>1</v>
      </c>
      <c r="K20" s="52">
        <f t="shared" si="2"/>
        <v>1</v>
      </c>
      <c r="L20" s="52">
        <f t="shared" si="2"/>
        <v>1</v>
      </c>
      <c r="M20" s="52">
        <f t="shared" si="2"/>
        <v>1</v>
      </c>
      <c r="N20" s="52">
        <f t="shared" si="2"/>
        <v>1</v>
      </c>
      <c r="O20" s="52">
        <f t="shared" si="2"/>
        <v>1</v>
      </c>
      <c r="P20" s="259">
        <f>SUM(P18:P19)</f>
        <v>1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s="15" customFormat="1" x14ac:dyDescent="0.25">
      <c r="B21" s="51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8"/>
      <c r="Q21" s="8"/>
    </row>
    <row r="22" spans="1:30" s="15" customFormat="1" x14ac:dyDescent="0.25">
      <c r="B22" s="51"/>
      <c r="C22" s="8"/>
      <c r="D22" s="8"/>
      <c r="E22" s="8"/>
      <c r="F22" s="8"/>
      <c r="G22" s="8"/>
      <c r="H22" s="8"/>
      <c r="I22" s="10"/>
      <c r="J22" s="8"/>
      <c r="K22" s="8"/>
      <c r="L22" s="8"/>
      <c r="M22" s="8"/>
      <c r="N22" s="8"/>
      <c r="O22" s="8"/>
      <c r="P22" s="8"/>
      <c r="Q22" s="8"/>
    </row>
    <row r="23" spans="1:30" s="15" customFormat="1" x14ac:dyDescent="0.25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30" s="15" customFormat="1" x14ac:dyDescent="0.25">
      <c r="B24" s="105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8"/>
    </row>
    <row r="25" spans="1:30" s="1" customFormat="1" x14ac:dyDescent="0.25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8"/>
      <c r="Q25" s="8"/>
    </row>
    <row r="26" spans="1:30" s="1" customFormat="1" x14ac:dyDescent="0.2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30" s="1" customFormat="1" x14ac:dyDescent="0.2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30" s="1" customFormat="1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30" s="1" customFormat="1" x14ac:dyDescent="0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30" s="1" customFormat="1" x14ac:dyDescent="0.2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30" s="1" customFormat="1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30" s="1" customFormat="1" x14ac:dyDescent="0.2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2:10" s="1" customFormat="1" x14ac:dyDescent="0.25">
      <c r="B33" s="47"/>
      <c r="C33" s="47"/>
      <c r="D33" s="47"/>
      <c r="E33" s="47"/>
      <c r="F33" s="47"/>
      <c r="G33" s="47"/>
      <c r="H33" s="47"/>
      <c r="I33" s="47"/>
      <c r="J33" s="47"/>
    </row>
    <row r="34" spans="2:10" s="1" customFormat="1" x14ac:dyDescent="0.25">
      <c r="B34" s="47"/>
      <c r="C34" s="47"/>
      <c r="D34" s="47"/>
      <c r="E34" s="47"/>
      <c r="F34" s="47"/>
      <c r="G34" s="47"/>
      <c r="H34" s="47"/>
      <c r="I34" s="47"/>
      <c r="J34" s="47"/>
    </row>
    <row r="35" spans="2:10" s="1" customFormat="1" x14ac:dyDescent="0.25">
      <c r="B35" s="47"/>
      <c r="C35" s="47"/>
      <c r="D35" s="47"/>
      <c r="E35" s="47"/>
      <c r="F35" s="47"/>
      <c r="G35" s="47"/>
      <c r="H35" s="47"/>
      <c r="I35" s="47"/>
      <c r="J35" s="47"/>
    </row>
    <row r="36" spans="2:10" s="1" customFormat="1" x14ac:dyDescent="0.25">
      <c r="B36" s="47"/>
      <c r="C36" s="47"/>
      <c r="D36" s="47"/>
      <c r="E36" s="47"/>
      <c r="F36" s="47"/>
      <c r="G36" s="47"/>
      <c r="H36" s="47"/>
      <c r="I36" s="47"/>
      <c r="J36" s="47"/>
    </row>
    <row r="37" spans="2:10" s="1" customFormat="1" x14ac:dyDescent="0.25">
      <c r="B37" s="47"/>
      <c r="C37" s="47"/>
      <c r="D37" s="47"/>
      <c r="E37" s="47"/>
      <c r="F37" s="47"/>
      <c r="G37" s="47"/>
      <c r="H37" s="47"/>
      <c r="I37" s="47"/>
      <c r="J37" s="47"/>
    </row>
    <row r="38" spans="2:10" s="1" customFormat="1" x14ac:dyDescent="0.25">
      <c r="B38" s="47"/>
      <c r="C38" s="47"/>
      <c r="D38" s="47"/>
      <c r="E38" s="47"/>
      <c r="F38" s="47"/>
      <c r="G38" s="47"/>
      <c r="H38" s="47"/>
      <c r="I38" s="47"/>
      <c r="J38" s="47"/>
    </row>
    <row r="39" spans="2:10" s="1" customFormat="1" x14ac:dyDescent="0.25">
      <c r="B39" s="47"/>
      <c r="C39" s="47"/>
      <c r="D39" s="47"/>
      <c r="E39" s="47"/>
      <c r="F39" s="47"/>
      <c r="G39" s="47"/>
      <c r="H39" s="47"/>
      <c r="I39" s="47"/>
      <c r="J39" s="47"/>
    </row>
    <row r="40" spans="2:10" s="1" customFormat="1" x14ac:dyDescent="0.25">
      <c r="B40" s="47"/>
      <c r="C40" s="47"/>
      <c r="D40" s="47"/>
      <c r="E40" s="47"/>
      <c r="F40" s="47"/>
      <c r="G40" s="47"/>
      <c r="H40" s="47"/>
      <c r="I40" s="47"/>
      <c r="J40" s="47"/>
    </row>
    <row r="41" spans="2:10" s="1" customFormat="1" x14ac:dyDescent="0.25">
      <c r="B41" s="47"/>
      <c r="C41" s="47"/>
      <c r="D41" s="47"/>
      <c r="E41" s="47"/>
      <c r="F41" s="47"/>
      <c r="G41" s="47"/>
      <c r="H41" s="47"/>
      <c r="I41" s="47"/>
      <c r="J41" s="47"/>
    </row>
    <row r="42" spans="2:10" s="1" customFormat="1" x14ac:dyDescent="0.25">
      <c r="B42" s="32"/>
      <c r="C42" s="33"/>
      <c r="D42" s="33"/>
      <c r="E42" s="24"/>
      <c r="F42" s="8"/>
      <c r="G42" s="8"/>
      <c r="H42" s="8"/>
      <c r="I42" s="8"/>
    </row>
    <row r="43" spans="2:10" s="1" customFormat="1" ht="15" customHeight="1" x14ac:dyDescent="0.3">
      <c r="B43" s="34" t="s">
        <v>198</v>
      </c>
      <c r="C43" s="8"/>
      <c r="D43" s="8"/>
      <c r="E43" s="8"/>
      <c r="F43" s="8"/>
      <c r="G43" s="8"/>
      <c r="H43" s="8"/>
      <c r="I43" s="8"/>
    </row>
    <row r="44" spans="2:10" s="1" customFormat="1" ht="15" customHeight="1" x14ac:dyDescent="0.3">
      <c r="B44" s="56" t="s">
        <v>61</v>
      </c>
      <c r="C44" s="8"/>
      <c r="D44" s="8"/>
      <c r="E44" s="8"/>
      <c r="F44" s="8"/>
      <c r="G44" s="8"/>
      <c r="H44" s="8"/>
      <c r="I44" s="8"/>
    </row>
    <row r="45" spans="2:10" s="1" customFormat="1" x14ac:dyDescent="0.25"/>
    <row r="46" spans="2:10" s="1" customFormat="1" x14ac:dyDescent="0.25"/>
    <row r="47" spans="2:10" s="1" customFormat="1" x14ac:dyDescent="0.25"/>
    <row r="48" spans="2:10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pans="2:6" s="1" customFormat="1" x14ac:dyDescent="0.25"/>
    <row r="370" spans="2:6" s="1" customFormat="1" x14ac:dyDescent="0.25"/>
    <row r="371" spans="2:6" s="1" customFormat="1" x14ac:dyDescent="0.25"/>
    <row r="372" spans="2:6" s="1" customFormat="1" x14ac:dyDescent="0.25"/>
    <row r="373" spans="2:6" s="1" customFormat="1" x14ac:dyDescent="0.25"/>
    <row r="374" spans="2:6" s="1" customFormat="1" x14ac:dyDescent="0.25"/>
    <row r="375" spans="2:6" s="1" customFormat="1" x14ac:dyDescent="0.25"/>
    <row r="376" spans="2:6" s="1" customFormat="1" x14ac:dyDescent="0.25"/>
    <row r="377" spans="2:6" s="1" customFormat="1" x14ac:dyDescent="0.25"/>
    <row r="378" spans="2:6" s="1" customFormat="1" x14ac:dyDescent="0.25">
      <c r="B378"/>
      <c r="C378"/>
      <c r="D378"/>
      <c r="E378"/>
      <c r="F378"/>
    </row>
    <row r="379" spans="2:6" s="1" customFormat="1" x14ac:dyDescent="0.25">
      <c r="B379"/>
      <c r="C379"/>
      <c r="D379"/>
      <c r="E379"/>
      <c r="F379"/>
    </row>
    <row r="380" spans="2:6" s="1" customFormat="1" x14ac:dyDescent="0.25">
      <c r="B380"/>
      <c r="C380"/>
      <c r="D380"/>
      <c r="E380"/>
      <c r="F380"/>
    </row>
    <row r="381" spans="2:6" s="1" customFormat="1" x14ac:dyDescent="0.25">
      <c r="B381"/>
      <c r="C381"/>
      <c r="D381"/>
      <c r="E381"/>
      <c r="F381"/>
    </row>
    <row r="382" spans="2:6" s="1" customFormat="1" x14ac:dyDescent="0.25">
      <c r="B382"/>
      <c r="C382"/>
      <c r="D382"/>
      <c r="E382"/>
      <c r="F382"/>
    </row>
    <row r="383" spans="2:6" s="1" customFormat="1" x14ac:dyDescent="0.25">
      <c r="B383"/>
      <c r="C383"/>
      <c r="D383"/>
      <c r="E383"/>
      <c r="F383"/>
    </row>
  </sheetData>
  <mergeCells count="3">
    <mergeCell ref="B16:O16"/>
    <mergeCell ref="B6:O6"/>
    <mergeCell ref="B5:O5"/>
  </mergeCells>
  <conditionalFormatting sqref="B8:P8">
    <cfRule type="containsText" dxfId="15" priority="1" operator="containsText" text="isflsh">
      <formula>NOT(ISERROR(SEARCH("isflsh",B8)))</formula>
    </cfRule>
  </conditionalFormatting>
  <conditionalFormatting sqref="C17:O17">
    <cfRule type="containsText" dxfId="14" priority="3" operator="containsText" text="isflsh">
      <formula>NOT(ISERROR(SEARCH("isflsh",C17)))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73"/>
  <sheetViews>
    <sheetView showGridLines="0" zoomScale="60" zoomScaleNormal="60" zoomScaleSheetLayoutView="70" workbookViewId="0"/>
  </sheetViews>
  <sheetFormatPr baseColWidth="10" defaultRowHeight="15" x14ac:dyDescent="0.25"/>
  <cols>
    <col min="1" max="1" width="2.7109375" style="1" customWidth="1" collapsed="1"/>
    <col min="2" max="2" width="42.7109375" customWidth="1" collapsed="1"/>
    <col min="3" max="6" width="17.5703125" customWidth="1" collapsed="1"/>
    <col min="7" max="13" width="17.5703125" style="1" customWidth="1" collapsed="1"/>
    <col min="14" max="16" width="17.7109375" style="1" customWidth="1" collapsed="1"/>
    <col min="17" max="30" width="11.42578125" style="1" collapsed="1"/>
  </cols>
  <sheetData>
    <row r="1" spans="1:20" s="1" customFormat="1" ht="78" customHeight="1" x14ac:dyDescent="0.25"/>
    <row r="2" spans="1:20" s="1" customFormat="1" x14ac:dyDescent="0.25">
      <c r="A2" s="30"/>
      <c r="B2" s="31"/>
      <c r="C2" s="30"/>
      <c r="D2" s="30"/>
    </row>
    <row r="3" spans="1:20" s="1" customFormat="1" x14ac:dyDescent="0.25">
      <c r="A3" s="30"/>
      <c r="B3"/>
    </row>
    <row r="4" spans="1:20" s="1" customFormat="1" ht="20.100000000000001" customHeight="1" x14ac:dyDescent="0.25">
      <c r="A4" s="30"/>
      <c r="B4" s="288" t="s">
        <v>17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"/>
      <c r="Q4" s="2"/>
      <c r="R4" s="2"/>
      <c r="S4" s="2"/>
      <c r="T4" s="2"/>
    </row>
    <row r="5" spans="1:20" s="1" customFormat="1" ht="39" customHeight="1" x14ac:dyDescent="0.25">
      <c r="A5" s="30"/>
      <c r="B5" s="287" t="s">
        <v>155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</row>
    <row r="6" spans="1:20" s="1" customFormat="1" ht="22.15" customHeight="1" x14ac:dyDescent="0.25">
      <c r="B6" s="45" t="s">
        <v>56</v>
      </c>
    </row>
    <row r="7" spans="1:20" s="1" customFormat="1" ht="33" customHeight="1" x14ac:dyDescent="0.25">
      <c r="B7" s="94" t="s">
        <v>1</v>
      </c>
      <c r="C7" s="94">
        <v>2009</v>
      </c>
      <c r="D7" s="94">
        <v>2010</v>
      </c>
      <c r="E7" s="94">
        <v>2011</v>
      </c>
      <c r="F7" s="94">
        <v>2012</v>
      </c>
      <c r="G7" s="94">
        <v>2013</v>
      </c>
      <c r="H7" s="94">
        <v>2014</v>
      </c>
      <c r="I7" s="94">
        <v>2015</v>
      </c>
      <c r="J7" s="94">
        <v>2016</v>
      </c>
      <c r="K7" s="94">
        <v>2017</v>
      </c>
      <c r="L7" s="94">
        <v>2018</v>
      </c>
      <c r="M7" s="94">
        <v>2019</v>
      </c>
      <c r="N7" s="94">
        <v>2020</v>
      </c>
      <c r="O7" s="139">
        <v>2021</v>
      </c>
      <c r="P7" s="94">
        <v>2022</v>
      </c>
      <c r="Q7" s="145"/>
    </row>
    <row r="8" spans="1:20" s="1" customFormat="1" ht="33" customHeight="1" x14ac:dyDescent="0.25">
      <c r="B8" s="38" t="s">
        <v>32</v>
      </c>
      <c r="C8" s="39">
        <v>11648</v>
      </c>
      <c r="D8" s="39">
        <v>11901</v>
      </c>
      <c r="E8" s="39">
        <v>11941</v>
      </c>
      <c r="F8" s="39">
        <v>11640</v>
      </c>
      <c r="G8" s="39">
        <v>11921</v>
      </c>
      <c r="H8" s="39">
        <v>11818</v>
      </c>
      <c r="I8" s="39">
        <v>11517</v>
      </c>
      <c r="J8" s="39">
        <v>11110</v>
      </c>
      <c r="K8" s="39">
        <v>11494</v>
      </c>
      <c r="L8" s="39">
        <v>11569</v>
      </c>
      <c r="M8" s="39">
        <v>11417</v>
      </c>
      <c r="N8" s="39">
        <v>10851</v>
      </c>
      <c r="O8" s="158">
        <v>10838</v>
      </c>
      <c r="P8" s="39">
        <v>11146</v>
      </c>
      <c r="Q8" s="145"/>
    </row>
    <row r="9" spans="1:20" s="1" customFormat="1" ht="33" customHeight="1" x14ac:dyDescent="0.25">
      <c r="B9" s="38" t="s">
        <v>33</v>
      </c>
      <c r="C9" s="39">
        <v>3653</v>
      </c>
      <c r="D9" s="39">
        <v>4153</v>
      </c>
      <c r="E9" s="39">
        <v>3997</v>
      </c>
      <c r="F9" s="39">
        <v>3806</v>
      </c>
      <c r="G9" s="39">
        <v>3554</v>
      </c>
      <c r="H9" s="39">
        <v>3650</v>
      </c>
      <c r="I9" s="39">
        <v>3409</v>
      </c>
      <c r="J9" s="39">
        <v>3385</v>
      </c>
      <c r="K9" s="39">
        <v>3194</v>
      </c>
      <c r="L9" s="39">
        <v>3155</v>
      </c>
      <c r="M9" s="39">
        <v>3115</v>
      </c>
      <c r="N9" s="39">
        <v>2966</v>
      </c>
      <c r="O9" s="158">
        <v>2849</v>
      </c>
      <c r="P9" s="39">
        <v>2847</v>
      </c>
      <c r="Q9" s="145"/>
    </row>
    <row r="10" spans="1:20" s="1" customFormat="1" ht="33" customHeight="1" x14ac:dyDescent="0.25">
      <c r="B10" s="38" t="s">
        <v>34</v>
      </c>
      <c r="C10" s="39">
        <v>4043</v>
      </c>
      <c r="D10" s="39">
        <v>4365</v>
      </c>
      <c r="E10" s="39">
        <v>4428</v>
      </c>
      <c r="F10" s="39">
        <v>4174</v>
      </c>
      <c r="G10" s="39">
        <v>3958</v>
      </c>
      <c r="H10" s="39">
        <v>3748</v>
      </c>
      <c r="I10" s="39">
        <v>3562</v>
      </c>
      <c r="J10" s="39">
        <v>3370</v>
      </c>
      <c r="K10" s="39">
        <v>3474</v>
      </c>
      <c r="L10" s="39">
        <v>3486</v>
      </c>
      <c r="M10" s="39">
        <v>3432</v>
      </c>
      <c r="N10" s="39">
        <v>3404</v>
      </c>
      <c r="O10" s="138">
        <v>3303</v>
      </c>
      <c r="P10" s="39">
        <v>3330</v>
      </c>
    </row>
    <row r="11" spans="1:20" s="1" customFormat="1" ht="33" customHeight="1" x14ac:dyDescent="0.25">
      <c r="B11" s="38" t="s">
        <v>35</v>
      </c>
      <c r="C11" s="39">
        <v>3151</v>
      </c>
      <c r="D11" s="39">
        <v>3223</v>
      </c>
      <c r="E11" s="39">
        <v>3304</v>
      </c>
      <c r="F11" s="39">
        <v>3187</v>
      </c>
      <c r="G11" s="39">
        <v>2982</v>
      </c>
      <c r="H11" s="39">
        <v>2895</v>
      </c>
      <c r="I11" s="39">
        <v>2520</v>
      </c>
      <c r="J11" s="39">
        <v>2540</v>
      </c>
      <c r="K11" s="39">
        <v>2530</v>
      </c>
      <c r="L11" s="39">
        <v>2477</v>
      </c>
      <c r="M11" s="39">
        <v>2534</v>
      </c>
      <c r="N11" s="39">
        <v>2420</v>
      </c>
      <c r="O11" s="158">
        <v>2300</v>
      </c>
      <c r="P11" s="39">
        <v>2345</v>
      </c>
      <c r="Q11" s="145"/>
    </row>
    <row r="12" spans="1:20" s="1" customFormat="1" ht="33" customHeight="1" x14ac:dyDescent="0.25">
      <c r="B12" s="38" t="s">
        <v>36</v>
      </c>
      <c r="C12" s="39">
        <v>8068</v>
      </c>
      <c r="D12" s="39">
        <v>8893</v>
      </c>
      <c r="E12" s="39">
        <v>9218</v>
      </c>
      <c r="F12" s="39">
        <v>8961</v>
      </c>
      <c r="G12" s="39">
        <v>8632</v>
      </c>
      <c r="H12" s="39">
        <v>8037</v>
      </c>
      <c r="I12" s="39">
        <v>7672</v>
      </c>
      <c r="J12" s="39">
        <v>7596</v>
      </c>
      <c r="K12" s="39">
        <v>7620</v>
      </c>
      <c r="L12" s="39">
        <v>7632</v>
      </c>
      <c r="M12" s="39">
        <v>7594</v>
      </c>
      <c r="N12" s="39">
        <v>7217</v>
      </c>
      <c r="O12" s="158">
        <v>7049</v>
      </c>
      <c r="P12" s="39">
        <v>7162</v>
      </c>
      <c r="Q12" s="145"/>
    </row>
    <row r="13" spans="1:20" s="1" customFormat="1" ht="33" customHeight="1" x14ac:dyDescent="0.25">
      <c r="B13" s="38" t="s">
        <v>37</v>
      </c>
      <c r="C13" s="39">
        <v>6419</v>
      </c>
      <c r="D13" s="39">
        <v>6962</v>
      </c>
      <c r="E13" s="39">
        <v>6976</v>
      </c>
      <c r="F13" s="39">
        <v>6972</v>
      </c>
      <c r="G13" s="39">
        <v>6616</v>
      </c>
      <c r="H13" s="39">
        <v>6681</v>
      </c>
      <c r="I13" s="39">
        <v>6715</v>
      </c>
      <c r="J13" s="39">
        <v>6165</v>
      </c>
      <c r="K13" s="39">
        <v>6575</v>
      </c>
      <c r="L13" s="39">
        <v>6617</v>
      </c>
      <c r="M13" s="39">
        <v>6396</v>
      </c>
      <c r="N13" s="39">
        <v>6160</v>
      </c>
      <c r="O13" s="138">
        <v>6033</v>
      </c>
      <c r="P13" s="39">
        <v>6244</v>
      </c>
      <c r="Q13" s="145"/>
    </row>
    <row r="14" spans="1:20" s="1" customFormat="1" ht="33" customHeight="1" x14ac:dyDescent="0.25">
      <c r="B14" s="38" t="s">
        <v>54</v>
      </c>
      <c r="C14" s="39">
        <v>10272</v>
      </c>
      <c r="D14" s="39">
        <v>10623</v>
      </c>
      <c r="E14" s="39">
        <v>10528</v>
      </c>
      <c r="F14" s="39">
        <v>10463</v>
      </c>
      <c r="G14" s="39">
        <v>9735</v>
      </c>
      <c r="H14" s="39">
        <v>9578</v>
      </c>
      <c r="I14" s="39">
        <v>9132</v>
      </c>
      <c r="J14" s="39">
        <v>8867</v>
      </c>
      <c r="K14" s="39">
        <v>9186</v>
      </c>
      <c r="L14" s="39">
        <v>9367</v>
      </c>
      <c r="M14" s="39">
        <v>9233</v>
      </c>
      <c r="N14" s="39">
        <v>8685</v>
      </c>
      <c r="O14" s="138">
        <v>8365</v>
      </c>
      <c r="P14" s="39">
        <v>8582</v>
      </c>
    </row>
    <row r="15" spans="1:20" s="1" customFormat="1" ht="33" customHeight="1" x14ac:dyDescent="0.25">
      <c r="B15" s="38" t="s">
        <v>38</v>
      </c>
      <c r="C15" s="39">
        <v>8170</v>
      </c>
      <c r="D15" s="39">
        <v>8866</v>
      </c>
      <c r="E15" s="39">
        <v>10208</v>
      </c>
      <c r="F15" s="39">
        <v>10134</v>
      </c>
      <c r="G15" s="39">
        <v>9294</v>
      </c>
      <c r="H15" s="39">
        <v>9526</v>
      </c>
      <c r="I15" s="39">
        <v>8985</v>
      </c>
      <c r="J15" s="39">
        <v>8754</v>
      </c>
      <c r="K15" s="39">
        <v>8308</v>
      </c>
      <c r="L15" s="39">
        <v>8518</v>
      </c>
      <c r="M15" s="39">
        <v>8527</v>
      </c>
      <c r="N15" s="39">
        <v>8076</v>
      </c>
      <c r="O15" s="138">
        <v>7910</v>
      </c>
      <c r="P15" s="39">
        <v>8112</v>
      </c>
      <c r="Q15" s="145"/>
    </row>
    <row r="16" spans="1:20" s="1" customFormat="1" ht="33" customHeight="1" x14ac:dyDescent="0.25">
      <c r="B16" s="38" t="s">
        <v>39</v>
      </c>
      <c r="C16" s="39">
        <v>536</v>
      </c>
      <c r="D16" s="39">
        <v>559</v>
      </c>
      <c r="E16" s="39">
        <v>531</v>
      </c>
      <c r="F16" s="39">
        <v>535</v>
      </c>
      <c r="G16" s="39">
        <v>484</v>
      </c>
      <c r="H16" s="39">
        <v>475</v>
      </c>
      <c r="I16" s="39">
        <v>454</v>
      </c>
      <c r="J16" s="39">
        <v>439</v>
      </c>
      <c r="K16" s="39">
        <v>445</v>
      </c>
      <c r="L16" s="39">
        <v>460</v>
      </c>
      <c r="M16" s="39">
        <v>455</v>
      </c>
      <c r="N16" s="39">
        <v>427</v>
      </c>
      <c r="O16" s="138">
        <v>433</v>
      </c>
      <c r="P16" s="39">
        <v>438</v>
      </c>
    </row>
    <row r="17" spans="2:17" s="1" customFormat="1" ht="33" customHeight="1" x14ac:dyDescent="0.25">
      <c r="B17" s="38" t="s">
        <v>40</v>
      </c>
      <c r="C17" s="39">
        <v>48957</v>
      </c>
      <c r="D17" s="39">
        <v>51149</v>
      </c>
      <c r="E17" s="39">
        <v>50553</v>
      </c>
      <c r="F17" s="39">
        <v>49968</v>
      </c>
      <c r="G17" s="39">
        <v>50182</v>
      </c>
      <c r="H17" s="39">
        <v>52609</v>
      </c>
      <c r="I17" s="39">
        <v>46928</v>
      </c>
      <c r="J17" s="39">
        <v>46722</v>
      </c>
      <c r="K17" s="39">
        <v>47348</v>
      </c>
      <c r="L17" s="39">
        <v>47729</v>
      </c>
      <c r="M17" s="39">
        <v>47571</v>
      </c>
      <c r="N17" s="39">
        <v>43441</v>
      </c>
      <c r="O17" s="138">
        <v>42793</v>
      </c>
      <c r="P17" s="39">
        <v>43946</v>
      </c>
    </row>
    <row r="18" spans="2:17" s="1" customFormat="1" ht="33" customHeight="1" x14ac:dyDescent="0.25">
      <c r="B18" s="38" t="s">
        <v>41</v>
      </c>
      <c r="C18" s="39">
        <v>6588</v>
      </c>
      <c r="D18" s="39">
        <v>6878</v>
      </c>
      <c r="E18" s="39">
        <v>6836</v>
      </c>
      <c r="F18" s="39">
        <v>6751</v>
      </c>
      <c r="G18" s="39">
        <v>6414</v>
      </c>
      <c r="H18" s="39">
        <v>6559</v>
      </c>
      <c r="I18" s="39">
        <v>6243</v>
      </c>
      <c r="J18" s="39">
        <v>6563</v>
      </c>
      <c r="K18" s="39">
        <v>6569</v>
      </c>
      <c r="L18" s="39">
        <v>6652</v>
      </c>
      <c r="M18" s="39">
        <v>6597</v>
      </c>
      <c r="N18" s="39">
        <v>6380</v>
      </c>
      <c r="O18" s="138">
        <v>6286</v>
      </c>
      <c r="P18" s="39">
        <v>6442</v>
      </c>
    </row>
    <row r="19" spans="2:17" s="1" customFormat="1" ht="33" customHeight="1" x14ac:dyDescent="0.25">
      <c r="B19" s="38" t="s">
        <v>42</v>
      </c>
      <c r="C19" s="39">
        <v>9605</v>
      </c>
      <c r="D19" s="39">
        <v>10128</v>
      </c>
      <c r="E19" s="39">
        <v>10030</v>
      </c>
      <c r="F19" s="39">
        <v>10193</v>
      </c>
      <c r="G19" s="39">
        <v>9643</v>
      </c>
      <c r="H19" s="39">
        <v>9361</v>
      </c>
      <c r="I19" s="39">
        <v>8723</v>
      </c>
      <c r="J19" s="39">
        <v>8238</v>
      </c>
      <c r="K19" s="39">
        <v>8480</v>
      </c>
      <c r="L19" s="39">
        <v>8620</v>
      </c>
      <c r="M19" s="39">
        <v>8419</v>
      </c>
      <c r="N19" s="39">
        <v>8041</v>
      </c>
      <c r="O19" s="138">
        <v>7800</v>
      </c>
      <c r="P19" s="39">
        <v>7817</v>
      </c>
      <c r="Q19" s="145"/>
    </row>
    <row r="20" spans="2:17" s="1" customFormat="1" ht="33" customHeight="1" x14ac:dyDescent="0.25">
      <c r="B20" s="38" t="s">
        <v>55</v>
      </c>
      <c r="C20" s="39">
        <v>11040</v>
      </c>
      <c r="D20" s="39">
        <v>11434</v>
      </c>
      <c r="E20" s="39">
        <v>11216</v>
      </c>
      <c r="F20" s="39">
        <v>10864</v>
      </c>
      <c r="G20" s="39">
        <v>10014</v>
      </c>
      <c r="H20" s="39">
        <v>10296</v>
      </c>
      <c r="I20" s="39">
        <v>9714</v>
      </c>
      <c r="J20" s="39">
        <v>10067</v>
      </c>
      <c r="K20" s="39">
        <v>9978</v>
      </c>
      <c r="L20" s="39">
        <v>10005</v>
      </c>
      <c r="M20" s="39">
        <v>9874</v>
      </c>
      <c r="N20" s="39">
        <v>9441</v>
      </c>
      <c r="O20" s="138">
        <v>9189</v>
      </c>
      <c r="P20" s="39">
        <v>9373</v>
      </c>
    </row>
    <row r="21" spans="2:17" s="1" customFormat="1" ht="33" customHeight="1" x14ac:dyDescent="0.25">
      <c r="B21" s="38" t="s">
        <v>43</v>
      </c>
      <c r="C21" s="39">
        <v>24174</v>
      </c>
      <c r="D21" s="39">
        <v>24374</v>
      </c>
      <c r="E21" s="39">
        <v>24830</v>
      </c>
      <c r="F21" s="39">
        <v>24212</v>
      </c>
      <c r="G21" s="39">
        <v>22476</v>
      </c>
      <c r="H21" s="39">
        <v>22359</v>
      </c>
      <c r="I21" s="39">
        <v>22155</v>
      </c>
      <c r="J21" s="39">
        <v>20688</v>
      </c>
      <c r="K21" s="39">
        <v>20357</v>
      </c>
      <c r="L21" s="39">
        <v>20822</v>
      </c>
      <c r="M21" s="39">
        <v>20758</v>
      </c>
      <c r="N21" s="39">
        <v>19712</v>
      </c>
      <c r="O21" s="138">
        <v>19311</v>
      </c>
      <c r="P21" s="39">
        <v>19861</v>
      </c>
      <c r="Q21" s="145"/>
    </row>
    <row r="22" spans="2:17" s="1" customFormat="1" ht="33" customHeight="1" x14ac:dyDescent="0.25">
      <c r="B22" s="38" t="s">
        <v>44</v>
      </c>
      <c r="C22" s="39">
        <v>2937</v>
      </c>
      <c r="D22" s="39">
        <v>3300</v>
      </c>
      <c r="E22" s="39">
        <v>3410</v>
      </c>
      <c r="F22" s="39">
        <v>3363</v>
      </c>
      <c r="G22" s="39">
        <v>3347</v>
      </c>
      <c r="H22" s="39">
        <v>3286</v>
      </c>
      <c r="I22" s="39">
        <v>3120</v>
      </c>
      <c r="J22" s="39">
        <v>3149</v>
      </c>
      <c r="K22" s="39">
        <v>3303</v>
      </c>
      <c r="L22" s="39">
        <v>3399</v>
      </c>
      <c r="M22" s="39">
        <v>3427</v>
      </c>
      <c r="N22" s="39">
        <v>3326</v>
      </c>
      <c r="O22" s="138">
        <v>3210</v>
      </c>
      <c r="P22" s="39">
        <v>3271</v>
      </c>
      <c r="Q22" s="145"/>
    </row>
    <row r="23" spans="2:17" s="1" customFormat="1" ht="33" customHeight="1" x14ac:dyDescent="0.25">
      <c r="B23" s="38" t="s">
        <v>45</v>
      </c>
      <c r="C23" s="39">
        <v>2774</v>
      </c>
      <c r="D23" s="39">
        <v>3115</v>
      </c>
      <c r="E23" s="39">
        <v>3232</v>
      </c>
      <c r="F23" s="39">
        <v>3072</v>
      </c>
      <c r="G23" s="39">
        <v>2960</v>
      </c>
      <c r="H23" s="39">
        <v>3205</v>
      </c>
      <c r="I23" s="39">
        <v>3063</v>
      </c>
      <c r="J23" s="39">
        <v>2767</v>
      </c>
      <c r="K23" s="39">
        <v>2860</v>
      </c>
      <c r="L23" s="39">
        <v>2897</v>
      </c>
      <c r="M23" s="39">
        <v>2932</v>
      </c>
      <c r="N23" s="39">
        <v>2862</v>
      </c>
      <c r="O23" s="138">
        <v>2796</v>
      </c>
      <c r="P23" s="39">
        <v>2784</v>
      </c>
      <c r="Q23" s="145"/>
    </row>
    <row r="24" spans="2:17" s="1" customFormat="1" ht="33" customHeight="1" x14ac:dyDescent="0.25">
      <c r="B24" s="38" t="s">
        <v>46</v>
      </c>
      <c r="C24" s="39">
        <v>2543</v>
      </c>
      <c r="D24" s="39">
        <v>3124</v>
      </c>
      <c r="E24" s="39">
        <v>3224</v>
      </c>
      <c r="F24" s="39">
        <v>3166</v>
      </c>
      <c r="G24" s="39">
        <v>3037</v>
      </c>
      <c r="H24" s="39">
        <v>3184</v>
      </c>
      <c r="I24" s="39">
        <v>2828</v>
      </c>
      <c r="J24" s="39">
        <v>2834</v>
      </c>
      <c r="K24" s="39">
        <v>2971</v>
      </c>
      <c r="L24" s="39">
        <v>3009</v>
      </c>
      <c r="M24" s="39">
        <v>3025</v>
      </c>
      <c r="N24" s="39">
        <v>2958</v>
      </c>
      <c r="O24" s="138">
        <v>2925</v>
      </c>
      <c r="P24" s="39">
        <v>3029</v>
      </c>
    </row>
    <row r="25" spans="2:17" s="1" customFormat="1" ht="33" customHeight="1" x14ac:dyDescent="0.25">
      <c r="B25" s="38" t="s">
        <v>47</v>
      </c>
      <c r="C25" s="39">
        <v>2119</v>
      </c>
      <c r="D25" s="39">
        <v>2411</v>
      </c>
      <c r="E25" s="39">
        <v>2675</v>
      </c>
      <c r="F25" s="39">
        <v>2549</v>
      </c>
      <c r="G25" s="39">
        <v>2530</v>
      </c>
      <c r="H25" s="39">
        <v>2201</v>
      </c>
      <c r="I25" s="39">
        <v>2160</v>
      </c>
      <c r="J25" s="39">
        <v>2112</v>
      </c>
      <c r="K25" s="39">
        <v>2097</v>
      </c>
      <c r="L25" s="39">
        <v>2095</v>
      </c>
      <c r="M25" s="39">
        <v>2037</v>
      </c>
      <c r="N25" s="39">
        <v>1990</v>
      </c>
      <c r="O25" s="138">
        <v>1949</v>
      </c>
      <c r="P25" s="39">
        <v>1980</v>
      </c>
    </row>
    <row r="26" spans="2:17" s="1" customFormat="1" ht="33" customHeight="1" x14ac:dyDescent="0.25">
      <c r="B26" s="38" t="s">
        <v>48</v>
      </c>
      <c r="C26" s="39">
        <v>38694</v>
      </c>
      <c r="D26" s="39">
        <v>40358</v>
      </c>
      <c r="E26" s="39">
        <v>39249</v>
      </c>
      <c r="F26" s="39">
        <v>37878</v>
      </c>
      <c r="G26" s="39">
        <v>37902</v>
      </c>
      <c r="H26" s="39">
        <v>40695</v>
      </c>
      <c r="I26" s="39">
        <v>39836</v>
      </c>
      <c r="J26" s="39">
        <v>39628</v>
      </c>
      <c r="K26" s="39">
        <v>39825</v>
      </c>
      <c r="L26" s="39">
        <v>40154</v>
      </c>
      <c r="M26" s="39">
        <v>39823</v>
      </c>
      <c r="N26" s="39">
        <v>36933</v>
      </c>
      <c r="O26" s="138">
        <v>36947</v>
      </c>
      <c r="P26" s="39">
        <v>38227</v>
      </c>
    </row>
    <row r="27" spans="2:17" s="1" customFormat="1" ht="33" customHeight="1" x14ac:dyDescent="0.25">
      <c r="B27" s="38" t="s">
        <v>49</v>
      </c>
      <c r="C27" s="39">
        <v>3931</v>
      </c>
      <c r="D27" s="39">
        <v>4287</v>
      </c>
      <c r="E27" s="39">
        <v>4312</v>
      </c>
      <c r="F27" s="39">
        <v>4173</v>
      </c>
      <c r="G27" s="39">
        <v>4046</v>
      </c>
      <c r="H27" s="39">
        <v>4141</v>
      </c>
      <c r="I27" s="39">
        <v>3925</v>
      </c>
      <c r="J27" s="39">
        <v>4065</v>
      </c>
      <c r="K27" s="39">
        <v>4301</v>
      </c>
      <c r="L27" s="39">
        <v>4404</v>
      </c>
      <c r="M27" s="39">
        <v>4434</v>
      </c>
      <c r="N27" s="39">
        <v>4212</v>
      </c>
      <c r="O27" s="138">
        <v>4187</v>
      </c>
      <c r="P27" s="39">
        <v>4444</v>
      </c>
      <c r="Q27" s="145"/>
    </row>
    <row r="28" spans="2:17" s="1" customFormat="1" ht="33" customHeight="1" x14ac:dyDescent="0.25">
      <c r="B28" s="38" t="s">
        <v>53</v>
      </c>
      <c r="C28" s="39">
        <v>4492</v>
      </c>
      <c r="D28" s="39">
        <v>4847</v>
      </c>
      <c r="E28" s="39">
        <v>5238</v>
      </c>
      <c r="F28" s="39">
        <v>5411</v>
      </c>
      <c r="G28" s="39">
        <v>5291</v>
      </c>
      <c r="H28" s="39">
        <v>5418</v>
      </c>
      <c r="I28" s="39">
        <v>5604</v>
      </c>
      <c r="J28" s="39">
        <v>5469</v>
      </c>
      <c r="K28" s="39">
        <v>6192</v>
      </c>
      <c r="L28" s="39">
        <v>6284</v>
      </c>
      <c r="M28" s="39">
        <v>6286</v>
      </c>
      <c r="N28" s="39">
        <v>5952</v>
      </c>
      <c r="O28" s="138">
        <v>5811</v>
      </c>
      <c r="P28" s="39">
        <v>5968</v>
      </c>
      <c r="Q28" s="145"/>
    </row>
    <row r="29" spans="2:17" s="1" customFormat="1" ht="33" customHeight="1" x14ac:dyDescent="0.25">
      <c r="B29" s="38" t="s">
        <v>50</v>
      </c>
      <c r="C29" s="39">
        <v>2885</v>
      </c>
      <c r="D29" s="39">
        <v>3575</v>
      </c>
      <c r="E29" s="39">
        <v>3735</v>
      </c>
      <c r="F29" s="39">
        <v>3685</v>
      </c>
      <c r="G29" s="39">
        <v>3671</v>
      </c>
      <c r="H29" s="39">
        <v>3741</v>
      </c>
      <c r="I29" s="39">
        <v>3279</v>
      </c>
      <c r="J29" s="39">
        <v>3337</v>
      </c>
      <c r="K29" s="39">
        <v>3415</v>
      </c>
      <c r="L29" s="39">
        <v>3423</v>
      </c>
      <c r="M29" s="39">
        <v>3428</v>
      </c>
      <c r="N29" s="39">
        <v>3305</v>
      </c>
      <c r="O29" s="158">
        <v>3258</v>
      </c>
      <c r="P29" s="39">
        <v>3374</v>
      </c>
      <c r="Q29" s="145"/>
    </row>
    <row r="30" spans="2:17" s="1" customFormat="1" ht="33" customHeight="1" x14ac:dyDescent="0.25">
      <c r="B30" s="38" t="s">
        <v>51</v>
      </c>
      <c r="C30" s="39">
        <v>7927</v>
      </c>
      <c r="D30" s="39">
        <v>8094</v>
      </c>
      <c r="E30" s="39">
        <v>7953</v>
      </c>
      <c r="F30" s="39">
        <v>7446</v>
      </c>
      <c r="G30" s="39">
        <v>7094</v>
      </c>
      <c r="H30" s="39">
        <v>7046</v>
      </c>
      <c r="I30" s="39">
        <v>6928</v>
      </c>
      <c r="J30" s="39">
        <v>6871</v>
      </c>
      <c r="K30" s="39">
        <v>6916</v>
      </c>
      <c r="L30" s="39">
        <v>6988</v>
      </c>
      <c r="M30" s="39">
        <v>7056</v>
      </c>
      <c r="N30" s="39">
        <v>6657</v>
      </c>
      <c r="O30" s="158">
        <v>6614</v>
      </c>
      <c r="P30" s="39">
        <v>6811</v>
      </c>
    </row>
    <row r="31" spans="2:17" s="1" customFormat="1" ht="33" customHeight="1" x14ac:dyDescent="0.25">
      <c r="B31" s="38" t="s">
        <v>52</v>
      </c>
      <c r="C31" s="39">
        <v>1959</v>
      </c>
      <c r="D31" s="39">
        <v>2282</v>
      </c>
      <c r="E31" s="39">
        <v>2503</v>
      </c>
      <c r="F31" s="39">
        <v>2513</v>
      </c>
      <c r="G31" s="39">
        <v>2480</v>
      </c>
      <c r="H31" s="39">
        <v>2463</v>
      </c>
      <c r="I31" s="39">
        <v>2229</v>
      </c>
      <c r="J31" s="39">
        <v>2193</v>
      </c>
      <c r="K31" s="39">
        <v>2265</v>
      </c>
      <c r="L31" s="39">
        <v>2299</v>
      </c>
      <c r="M31" s="39">
        <v>2276</v>
      </c>
      <c r="N31" s="39">
        <v>2212</v>
      </c>
      <c r="O31" s="138">
        <v>2146</v>
      </c>
      <c r="P31" s="39">
        <v>2184</v>
      </c>
      <c r="Q31" s="145"/>
    </row>
    <row r="32" spans="2:17" s="1" customFormat="1" ht="33" customHeight="1" x14ac:dyDescent="0.25">
      <c r="B32" s="40" t="s">
        <v>18</v>
      </c>
      <c r="C32" s="41">
        <v>226585</v>
      </c>
      <c r="D32" s="41">
        <v>238901</v>
      </c>
      <c r="E32" s="41">
        <v>240127</v>
      </c>
      <c r="F32" s="41">
        <v>235116</v>
      </c>
      <c r="G32" s="41">
        <v>228263</v>
      </c>
      <c r="H32" s="41">
        <v>232972</v>
      </c>
      <c r="I32" s="41">
        <v>220701</v>
      </c>
      <c r="J32" s="41">
        <v>216929</v>
      </c>
      <c r="K32" s="41">
        <v>219703</v>
      </c>
      <c r="L32" s="41">
        <v>222061</v>
      </c>
      <c r="M32" s="41">
        <v>220646</v>
      </c>
      <c r="N32" s="41">
        <v>207628</v>
      </c>
      <c r="O32" s="159">
        <v>204302</v>
      </c>
      <c r="P32" s="41">
        <v>209717</v>
      </c>
      <c r="Q32" s="145"/>
    </row>
    <row r="33" spans="2:16" s="1" customFormat="1" ht="31.5" customHeight="1" x14ac:dyDescent="0.3">
      <c r="B33" s="299" t="s">
        <v>64</v>
      </c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160"/>
    </row>
    <row r="34" spans="2:16" s="1" customFormat="1" ht="15.6" customHeight="1" x14ac:dyDescent="0.3">
      <c r="B34" s="34" t="s">
        <v>167</v>
      </c>
      <c r="C34" s="25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/>
      <c r="O34"/>
    </row>
    <row r="35" spans="2:16" s="1" customFormat="1" ht="33" customHeight="1" x14ac:dyDescent="0.25">
      <c r="B35" s="34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</row>
    <row r="36" spans="2:16" s="1" customFormat="1" ht="12" customHeight="1" x14ac:dyDescent="0.25">
      <c r="B36" s="34"/>
      <c r="C36" s="25"/>
      <c r="D36" s="25"/>
      <c r="E36" s="26"/>
      <c r="F36" s="26"/>
      <c r="G36" s="26"/>
      <c r="H36" s="26"/>
      <c r="I36" s="26"/>
      <c r="J36" s="26"/>
      <c r="K36" s="26"/>
      <c r="L36" s="26"/>
      <c r="M36" s="26"/>
    </row>
    <row r="37" spans="2:16" s="13" customFormat="1" ht="39.75" customHeight="1" x14ac:dyDescent="0.25">
      <c r="B37" s="288" t="s">
        <v>169</v>
      </c>
      <c r="C37" s="288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N37" s="288"/>
      <c r="O37" s="288"/>
    </row>
    <row r="38" spans="2:16" s="13" customFormat="1" ht="34.9" customHeight="1" x14ac:dyDescent="0.25">
      <c r="B38" s="68"/>
      <c r="C38" s="68">
        <v>2021</v>
      </c>
      <c r="D38" s="180">
        <v>2022</v>
      </c>
      <c r="E38" s="69"/>
      <c r="F38" s="37"/>
      <c r="G38" s="37"/>
      <c r="H38" s="37"/>
      <c r="I38" s="37"/>
      <c r="J38" s="37"/>
      <c r="K38" s="37"/>
      <c r="L38" s="37"/>
      <c r="M38" s="37"/>
    </row>
    <row r="39" spans="2:16" s="13" customFormat="1" ht="18" x14ac:dyDescent="0.25">
      <c r="B39" s="70"/>
      <c r="C39" s="70"/>
      <c r="D39" s="71">
        <f>+C39/$C$63</f>
        <v>0</v>
      </c>
      <c r="E39" s="69"/>
      <c r="F39" s="37"/>
      <c r="G39" s="37"/>
      <c r="H39" s="37"/>
      <c r="I39" s="37"/>
      <c r="J39" s="37"/>
      <c r="K39" s="37"/>
      <c r="L39" s="37"/>
      <c r="M39" s="37"/>
    </row>
    <row r="40" spans="2:16" s="13" customFormat="1" ht="18" x14ac:dyDescent="0.25">
      <c r="B40" s="174" t="s">
        <v>32</v>
      </c>
      <c r="C40" s="175">
        <v>11146</v>
      </c>
      <c r="D40" s="176">
        <f>+C40/$C$64</f>
        <v>5.3147813481978091E-2</v>
      </c>
      <c r="E40" s="161"/>
      <c r="F40" s="162"/>
      <c r="G40" s="162"/>
      <c r="H40" s="162"/>
      <c r="I40" s="162"/>
      <c r="J40" s="162"/>
      <c r="K40" s="162"/>
      <c r="L40" s="162"/>
      <c r="M40" s="162"/>
    </row>
    <row r="41" spans="2:16" s="13" customFormat="1" ht="18" x14ac:dyDescent="0.25">
      <c r="B41" s="174" t="s">
        <v>33</v>
      </c>
      <c r="C41" s="175">
        <v>2847</v>
      </c>
      <c r="D41" s="176">
        <f t="shared" ref="D41:D63" si="0">+C41/$C$64</f>
        <v>1.3575437375129342E-2</v>
      </c>
      <c r="E41" s="161"/>
      <c r="F41" s="162"/>
      <c r="G41" s="162"/>
      <c r="H41" s="162"/>
      <c r="I41" s="162"/>
      <c r="J41" s="162"/>
      <c r="K41" s="162"/>
      <c r="L41" s="162"/>
      <c r="M41" s="162"/>
    </row>
    <row r="42" spans="2:16" s="13" customFormat="1" ht="18" x14ac:dyDescent="0.25">
      <c r="B42" s="174" t="s">
        <v>34</v>
      </c>
      <c r="C42" s="175">
        <v>3330</v>
      </c>
      <c r="D42" s="176">
        <f t="shared" si="0"/>
        <v>1.5878541081552761E-2</v>
      </c>
      <c r="E42" s="161"/>
      <c r="F42" s="162"/>
      <c r="G42" s="162"/>
      <c r="H42" s="162"/>
      <c r="I42" s="162"/>
      <c r="J42" s="162"/>
      <c r="K42" s="162"/>
      <c r="L42" s="162"/>
      <c r="M42" s="162"/>
    </row>
    <row r="43" spans="2:16" s="1" customFormat="1" ht="16.5" x14ac:dyDescent="0.25">
      <c r="B43" s="174" t="s">
        <v>35</v>
      </c>
      <c r="C43" s="175">
        <v>2345</v>
      </c>
      <c r="D43" s="176">
        <f t="shared" si="0"/>
        <v>1.1181735386258624E-2</v>
      </c>
      <c r="E43" s="163"/>
      <c r="F43" s="164"/>
      <c r="G43" s="164"/>
      <c r="H43" s="164"/>
      <c r="I43" s="165"/>
      <c r="J43" s="165"/>
      <c r="K43" s="165"/>
      <c r="L43" s="165"/>
      <c r="M43" s="165"/>
      <c r="N43" s="15"/>
    </row>
    <row r="44" spans="2:16" s="1" customFormat="1" ht="16.5" x14ac:dyDescent="0.25">
      <c r="B44" s="174" t="s">
        <v>36</v>
      </c>
      <c r="C44" s="175">
        <v>7162</v>
      </c>
      <c r="D44" s="176">
        <f t="shared" si="0"/>
        <v>3.4150784151976234E-2</v>
      </c>
      <c r="E44" s="163"/>
      <c r="F44" s="164"/>
      <c r="G44" s="164"/>
      <c r="H44" s="164"/>
      <c r="I44" s="165"/>
      <c r="J44" s="165"/>
      <c r="K44" s="165"/>
      <c r="L44" s="165"/>
      <c r="M44" s="165"/>
      <c r="N44" s="15"/>
    </row>
    <row r="45" spans="2:16" s="1" customFormat="1" ht="16.5" x14ac:dyDescent="0.25">
      <c r="B45" s="174" t="s">
        <v>37</v>
      </c>
      <c r="C45" s="175">
        <v>6244</v>
      </c>
      <c r="D45" s="176">
        <f t="shared" si="0"/>
        <v>2.9773456610575205E-2</v>
      </c>
      <c r="E45" s="163"/>
      <c r="F45" s="164"/>
      <c r="G45" s="164"/>
      <c r="H45" s="164"/>
      <c r="I45" s="165"/>
      <c r="J45" s="165"/>
      <c r="K45" s="165"/>
      <c r="L45" s="165"/>
      <c r="M45" s="165"/>
      <c r="N45" s="15"/>
    </row>
    <row r="46" spans="2:16" s="1" customFormat="1" ht="16.5" x14ac:dyDescent="0.25">
      <c r="B46" s="174" t="s">
        <v>54</v>
      </c>
      <c r="C46" s="175">
        <v>8582</v>
      </c>
      <c r="D46" s="176">
        <f t="shared" si="0"/>
        <v>4.0921813682247982E-2</v>
      </c>
      <c r="E46" s="163"/>
      <c r="F46" s="164"/>
      <c r="G46" s="164"/>
      <c r="H46" s="164"/>
      <c r="I46" s="165"/>
      <c r="J46" s="165"/>
      <c r="K46" s="165"/>
      <c r="L46" s="165"/>
      <c r="M46" s="165"/>
      <c r="N46" s="15"/>
    </row>
    <row r="47" spans="2:16" s="1" customFormat="1" ht="16.5" x14ac:dyDescent="0.25">
      <c r="B47" s="174" t="s">
        <v>38</v>
      </c>
      <c r="C47" s="175">
        <v>8112</v>
      </c>
      <c r="D47" s="176">
        <f t="shared" si="0"/>
        <v>3.8680698274341133E-2</v>
      </c>
      <c r="E47" s="163"/>
      <c r="F47" s="164"/>
      <c r="G47" s="164"/>
      <c r="H47" s="164"/>
      <c r="I47" s="165"/>
      <c r="J47" s="165"/>
      <c r="K47" s="165"/>
      <c r="L47" s="165"/>
      <c r="M47" s="165"/>
      <c r="N47" s="15"/>
    </row>
    <row r="48" spans="2:16" s="1" customFormat="1" ht="16.5" x14ac:dyDescent="0.25">
      <c r="B48" s="174" t="s">
        <v>39</v>
      </c>
      <c r="C48" s="175">
        <v>438</v>
      </c>
      <c r="D48" s="176">
        <f t="shared" si="0"/>
        <v>2.0885288269429756E-3</v>
      </c>
      <c r="E48" s="163"/>
      <c r="F48" s="164"/>
      <c r="G48" s="164"/>
      <c r="H48" s="164"/>
      <c r="I48" s="165"/>
      <c r="J48" s="165"/>
      <c r="K48" s="165"/>
      <c r="L48" s="165"/>
      <c r="M48" s="165"/>
      <c r="N48" s="15"/>
    </row>
    <row r="49" spans="1:30" s="1" customFormat="1" ht="16.5" x14ac:dyDescent="0.25">
      <c r="B49" s="174" t="s">
        <v>40</v>
      </c>
      <c r="C49" s="175">
        <v>43946</v>
      </c>
      <c r="D49" s="176">
        <f t="shared" si="0"/>
        <v>0.20954905896994522</v>
      </c>
      <c r="E49" s="163"/>
      <c r="F49" s="164"/>
      <c r="G49" s="164"/>
      <c r="H49" s="164"/>
      <c r="I49" s="165"/>
      <c r="J49" s="165"/>
      <c r="K49" s="165"/>
      <c r="L49" s="165"/>
      <c r="M49" s="165"/>
      <c r="N49" s="15"/>
    </row>
    <row r="50" spans="1:30" s="1" customFormat="1" ht="16.5" x14ac:dyDescent="0.25">
      <c r="B50" s="174" t="s">
        <v>41</v>
      </c>
      <c r="C50" s="175">
        <v>6442</v>
      </c>
      <c r="D50" s="176">
        <f t="shared" si="0"/>
        <v>3.0717586080289152E-2</v>
      </c>
      <c r="E50" s="163"/>
      <c r="F50" s="164"/>
      <c r="G50" s="164"/>
      <c r="H50" s="164"/>
      <c r="I50" s="165"/>
      <c r="J50" s="165"/>
      <c r="K50" s="165"/>
      <c r="L50" s="165"/>
      <c r="M50" s="165"/>
      <c r="N50" s="15"/>
    </row>
    <row r="51" spans="1:30" s="16" customFormat="1" ht="16.5" x14ac:dyDescent="0.25">
      <c r="A51" s="19"/>
      <c r="B51" s="174" t="s">
        <v>42</v>
      </c>
      <c r="C51" s="175">
        <v>7817</v>
      </c>
      <c r="D51" s="176">
        <f t="shared" si="0"/>
        <v>3.7274040731080454E-2</v>
      </c>
      <c r="E51" s="166"/>
      <c r="F51" s="167"/>
      <c r="G51" s="167"/>
      <c r="H51" s="167"/>
      <c r="I51" s="167"/>
      <c r="J51" s="167"/>
      <c r="K51" s="167"/>
      <c r="L51" s="167"/>
      <c r="M51" s="167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1:30" s="16" customFormat="1" ht="16.5" x14ac:dyDescent="0.25">
      <c r="A52" s="19"/>
      <c r="B52" s="174" t="s">
        <v>55</v>
      </c>
      <c r="C52" s="175">
        <v>9373</v>
      </c>
      <c r="D52" s="176">
        <f t="shared" si="0"/>
        <v>4.4693563230448652E-2</v>
      </c>
      <c r="E52" s="168"/>
      <c r="F52" s="169"/>
      <c r="G52" s="169"/>
      <c r="H52" s="169"/>
      <c r="I52" s="169"/>
      <c r="J52" s="169"/>
      <c r="K52" s="169"/>
      <c r="L52" s="169"/>
      <c r="M52" s="169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</row>
    <row r="53" spans="1:30" s="19" customFormat="1" ht="15" customHeight="1" x14ac:dyDescent="0.25">
      <c r="B53" s="174" t="s">
        <v>43</v>
      </c>
      <c r="C53" s="175">
        <v>19861</v>
      </c>
      <c r="D53" s="176">
        <f t="shared" si="0"/>
        <v>9.4703815141357159E-2</v>
      </c>
      <c r="E53" s="168"/>
      <c r="F53" s="169"/>
      <c r="G53" s="169"/>
      <c r="H53" s="169"/>
      <c r="I53" s="169"/>
      <c r="J53" s="169"/>
      <c r="K53" s="169"/>
      <c r="L53" s="165"/>
      <c r="M53" s="165"/>
      <c r="N53" s="15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s="15" customFormat="1" ht="16.5" x14ac:dyDescent="0.25">
      <c r="A54" s="19"/>
      <c r="B54" s="174" t="s">
        <v>44</v>
      </c>
      <c r="C54" s="175">
        <v>3271</v>
      </c>
      <c r="D54" s="176">
        <f t="shared" si="0"/>
        <v>1.5597209572900624E-2</v>
      </c>
      <c r="E54" s="170"/>
      <c r="F54" s="171"/>
      <c r="G54" s="171"/>
      <c r="H54" s="171"/>
      <c r="I54" s="171"/>
      <c r="J54" s="171"/>
      <c r="K54" s="171"/>
      <c r="L54" s="171"/>
      <c r="M54" s="171"/>
    </row>
    <row r="55" spans="1:30" s="15" customFormat="1" ht="16.5" x14ac:dyDescent="0.25">
      <c r="A55" s="19"/>
      <c r="B55" s="174" t="s">
        <v>45</v>
      </c>
      <c r="C55" s="175">
        <v>2784</v>
      </c>
      <c r="D55" s="176">
        <f t="shared" si="0"/>
        <v>1.3275032543856721E-2</v>
      </c>
      <c r="E55" s="172"/>
      <c r="F55" s="165"/>
      <c r="G55" s="165"/>
      <c r="H55" s="165"/>
      <c r="I55" s="173"/>
      <c r="J55" s="165"/>
      <c r="K55" s="165"/>
      <c r="L55" s="165"/>
      <c r="M55" s="165"/>
    </row>
    <row r="56" spans="1:30" s="15" customFormat="1" ht="16.5" x14ac:dyDescent="0.25">
      <c r="A56" s="19"/>
      <c r="B56" s="174" t="s">
        <v>46</v>
      </c>
      <c r="C56" s="175">
        <v>3029</v>
      </c>
      <c r="D56" s="176">
        <f t="shared" si="0"/>
        <v>1.4443273554361353E-2</v>
      </c>
      <c r="E56" s="172"/>
      <c r="F56" s="165"/>
      <c r="G56" s="165"/>
      <c r="H56" s="165"/>
      <c r="I56" s="165"/>
      <c r="J56" s="165"/>
      <c r="K56" s="165"/>
      <c r="L56" s="165"/>
      <c r="M56" s="165"/>
    </row>
    <row r="57" spans="1:30" s="15" customFormat="1" ht="16.5" x14ac:dyDescent="0.25">
      <c r="A57" s="19"/>
      <c r="B57" s="174" t="s">
        <v>47</v>
      </c>
      <c r="C57" s="175">
        <v>1980</v>
      </c>
      <c r="D57" s="176">
        <f t="shared" si="0"/>
        <v>9.4412946971394792E-3</v>
      </c>
      <c r="E57" s="172"/>
      <c r="F57" s="165"/>
      <c r="G57" s="165"/>
      <c r="H57" s="165"/>
      <c r="I57" s="165"/>
      <c r="J57" s="165"/>
      <c r="K57" s="165"/>
      <c r="L57" s="165"/>
      <c r="M57" s="165"/>
    </row>
    <row r="58" spans="1:30" s="1" customFormat="1" ht="16.5" x14ac:dyDescent="0.25">
      <c r="A58" s="19"/>
      <c r="B58" s="174" t="s">
        <v>48</v>
      </c>
      <c r="C58" s="175">
        <v>38227</v>
      </c>
      <c r="D58" s="176">
        <f t="shared" si="0"/>
        <v>0.1822789759533085</v>
      </c>
      <c r="E58" s="172"/>
      <c r="F58" s="165"/>
      <c r="G58" s="165"/>
      <c r="H58" s="165"/>
      <c r="I58" s="165"/>
      <c r="J58" s="165"/>
      <c r="K58" s="165"/>
      <c r="L58" s="165"/>
      <c r="M58" s="165"/>
    </row>
    <row r="59" spans="1:30" s="1" customFormat="1" ht="16.5" x14ac:dyDescent="0.25">
      <c r="A59" s="19"/>
      <c r="B59" s="174" t="s">
        <v>49</v>
      </c>
      <c r="C59" s="175">
        <v>4444</v>
      </c>
      <c r="D59" s="176">
        <f t="shared" si="0"/>
        <v>2.1190461431357496E-2</v>
      </c>
      <c r="E59" s="172"/>
      <c r="F59" s="165"/>
      <c r="G59" s="165"/>
      <c r="H59" s="165"/>
      <c r="I59" s="165"/>
      <c r="J59" s="165"/>
      <c r="K59" s="165"/>
      <c r="L59" s="165"/>
      <c r="M59" s="165"/>
    </row>
    <row r="60" spans="1:30" s="1" customFormat="1" ht="16.5" x14ac:dyDescent="0.25">
      <c r="A60" s="19"/>
      <c r="B60" s="174" t="s">
        <v>53</v>
      </c>
      <c r="C60" s="175">
        <v>5968</v>
      </c>
      <c r="D60" s="176">
        <f t="shared" si="0"/>
        <v>2.8457397349761823E-2</v>
      </c>
      <c r="E60" s="172"/>
      <c r="F60" s="165"/>
      <c r="G60" s="165"/>
      <c r="H60" s="165"/>
      <c r="I60" s="165"/>
      <c r="J60" s="165"/>
      <c r="K60" s="165"/>
      <c r="L60" s="165"/>
      <c r="M60" s="165"/>
    </row>
    <row r="61" spans="1:30" s="1" customFormat="1" ht="16.5" x14ac:dyDescent="0.25">
      <c r="A61" s="19"/>
      <c r="B61" s="174" t="s">
        <v>50</v>
      </c>
      <c r="C61" s="175">
        <v>3374</v>
      </c>
      <c r="D61" s="176">
        <f t="shared" si="0"/>
        <v>1.6088347630378082E-2</v>
      </c>
      <c r="E61" s="172"/>
      <c r="F61" s="165"/>
      <c r="G61" s="165"/>
      <c r="H61" s="165"/>
      <c r="I61" s="165"/>
      <c r="J61" s="165"/>
      <c r="K61" s="165"/>
      <c r="L61" s="165"/>
      <c r="M61" s="165"/>
    </row>
    <row r="62" spans="1:30" s="1" customFormat="1" ht="16.5" x14ac:dyDescent="0.25">
      <c r="A62" s="19"/>
      <c r="B62" s="174" t="s">
        <v>51</v>
      </c>
      <c r="C62" s="175">
        <v>6811</v>
      </c>
      <c r="D62" s="176">
        <f t="shared" si="0"/>
        <v>3.2477100092028782E-2</v>
      </c>
      <c r="E62" s="19"/>
      <c r="F62" s="8"/>
      <c r="G62" s="8"/>
      <c r="H62" s="8"/>
      <c r="I62" s="8"/>
      <c r="J62" s="8"/>
      <c r="K62" s="8"/>
    </row>
    <row r="63" spans="1:30" s="1" customFormat="1" ht="16.5" x14ac:dyDescent="0.25">
      <c r="A63" s="19"/>
      <c r="B63" s="174" t="s">
        <v>52</v>
      </c>
      <c r="C63" s="175">
        <v>2184</v>
      </c>
      <c r="D63" s="176">
        <f t="shared" si="0"/>
        <v>1.0414034150784152E-2</v>
      </c>
      <c r="E63" s="19"/>
    </row>
    <row r="64" spans="1:30" s="1" customFormat="1" x14ac:dyDescent="0.25">
      <c r="A64" s="19"/>
      <c r="B64" s="177"/>
      <c r="C64" s="178">
        <f>SUM(C40:C63)</f>
        <v>209717</v>
      </c>
      <c r="D64" s="179"/>
      <c r="E64" s="19"/>
    </row>
    <row r="65" spans="1:9" s="1" customFormat="1" x14ac:dyDescent="0.25">
      <c r="A65" s="19"/>
      <c r="B65" s="8"/>
      <c r="C65" s="51">
        <f>SUM(C40:C63)</f>
        <v>209717</v>
      </c>
      <c r="D65" s="8"/>
      <c r="E65" s="8"/>
    </row>
    <row r="66" spans="1:9" s="1" customFormat="1" x14ac:dyDescent="0.25">
      <c r="A66" s="19"/>
    </row>
    <row r="67" spans="1:9" s="1" customFormat="1" x14ac:dyDescent="0.25">
      <c r="A67" s="19"/>
    </row>
    <row r="68" spans="1:9" s="1" customFormat="1" ht="15" customHeight="1" x14ac:dyDescent="0.25">
      <c r="A68" s="19"/>
      <c r="D68" s="6"/>
      <c r="E68" s="6"/>
      <c r="F68" s="6"/>
      <c r="G68" s="8"/>
      <c r="H68" s="8"/>
      <c r="I68" s="8"/>
    </row>
    <row r="69" spans="1:9" s="1" customFormat="1" x14ac:dyDescent="0.25">
      <c r="A69" s="19"/>
      <c r="E69" s="8"/>
      <c r="F69" s="8"/>
      <c r="G69" s="8"/>
      <c r="H69" s="8"/>
      <c r="I69" s="8"/>
    </row>
    <row r="70" spans="1:9" s="1" customFormat="1" ht="15.75" x14ac:dyDescent="0.3">
      <c r="A70" s="19"/>
      <c r="B70" s="34" t="s">
        <v>167</v>
      </c>
      <c r="E70" s="8"/>
      <c r="F70" s="8"/>
      <c r="G70" s="8"/>
      <c r="H70" s="8"/>
      <c r="I70" s="8"/>
    </row>
    <row r="71" spans="1:9" s="1" customFormat="1" ht="15.75" x14ac:dyDescent="0.3">
      <c r="A71" s="19"/>
      <c r="B71" s="56" t="s">
        <v>61</v>
      </c>
      <c r="E71" s="8"/>
      <c r="F71" s="8"/>
      <c r="G71" s="8"/>
      <c r="H71" s="8"/>
      <c r="I71" s="8"/>
    </row>
    <row r="72" spans="1:9" s="1" customFormat="1" ht="15" customHeight="1" x14ac:dyDescent="0.25">
      <c r="A72" s="19"/>
      <c r="E72" s="8"/>
      <c r="F72" s="8"/>
      <c r="G72" s="8"/>
      <c r="H72" s="8"/>
      <c r="I72" s="8"/>
    </row>
    <row r="73" spans="1:9" s="1" customFormat="1" x14ac:dyDescent="0.25"/>
  </sheetData>
  <sortState ref="B40:B61">
    <sortCondition ref="B40"/>
  </sortState>
  <mergeCells count="4">
    <mergeCell ref="B37:O37"/>
    <mergeCell ref="B4:O4"/>
    <mergeCell ref="B5:O5"/>
    <mergeCell ref="B33:O33"/>
  </mergeCells>
  <conditionalFormatting sqref="B7:O7">
    <cfRule type="containsText" dxfId="13" priority="2" operator="containsText" text="isflsh">
      <formula>NOT(ISERROR(SEARCH("isflsh",B7)))</formula>
    </cfRule>
  </conditionalFormatting>
  <conditionalFormatting sqref="P7">
    <cfRule type="containsText" dxfId="12" priority="1" operator="containsText" text="isflsh">
      <formula>NOT(ISERROR(SEARCH("isflsh",P7)))</formula>
    </cfRule>
  </conditionalFormatting>
  <hyperlinks>
    <hyperlink ref="B6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407"/>
  <sheetViews>
    <sheetView showGridLines="0" zoomScale="60" zoomScaleNormal="60" zoomScaleSheetLayoutView="70" workbookViewId="0">
      <selection activeCell="B7" sqref="B7"/>
    </sheetView>
  </sheetViews>
  <sheetFormatPr baseColWidth="10" defaultRowHeight="15" x14ac:dyDescent="0.25"/>
  <cols>
    <col min="1" max="1" width="2.7109375" style="1" customWidth="1" collapsed="1"/>
    <col min="2" max="2" width="41.85546875" customWidth="1" collapsed="1"/>
    <col min="3" max="6" width="18" customWidth="1" collapsed="1"/>
    <col min="7" max="13" width="18" style="1" customWidth="1" collapsed="1"/>
    <col min="14" max="15" width="18.140625" style="1" customWidth="1" collapsed="1"/>
    <col min="16" max="16" width="15.5703125" style="1" customWidth="1" collapsed="1"/>
    <col min="17" max="30" width="11.5703125" style="1" collapsed="1"/>
  </cols>
  <sheetData>
    <row r="1" spans="2:20" s="1" customFormat="1" ht="78" customHeight="1" x14ac:dyDescent="0.25"/>
    <row r="2" spans="2:20" s="1" customFormat="1" x14ac:dyDescent="0.25">
      <c r="B2"/>
    </row>
    <row r="3" spans="2:20" s="1" customFormat="1" hidden="1" x14ac:dyDescent="0.25">
      <c r="B3"/>
    </row>
    <row r="4" spans="2:20" s="1" customFormat="1" ht="4.9000000000000004" customHeight="1" x14ac:dyDescent="0.25">
      <c r="B4"/>
    </row>
    <row r="5" spans="2:20" s="1" customFormat="1" ht="20.100000000000001" customHeight="1" x14ac:dyDescent="0.25">
      <c r="B5" s="287" t="s">
        <v>65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287" t="s">
        <v>201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2:20" s="1" customFormat="1" ht="24.6" customHeight="1" x14ac:dyDescent="0.25">
      <c r="B7" s="62" t="s">
        <v>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3"/>
      <c r="O7" s="3"/>
      <c r="P7" s="3"/>
      <c r="Q7" s="3"/>
      <c r="R7" s="3"/>
      <c r="S7" s="3"/>
      <c r="T7" s="3"/>
    </row>
    <row r="8" spans="2:20" s="1" customFormat="1" ht="33" customHeight="1" x14ac:dyDescent="0.25">
      <c r="B8" s="94" t="s">
        <v>1</v>
      </c>
      <c r="C8" s="94">
        <v>2009</v>
      </c>
      <c r="D8" s="94">
        <v>2010</v>
      </c>
      <c r="E8" s="94">
        <v>2011</v>
      </c>
      <c r="F8" s="94">
        <v>2012</v>
      </c>
      <c r="G8" s="94">
        <v>2013</v>
      </c>
      <c r="H8" s="94">
        <v>2014</v>
      </c>
      <c r="I8" s="94">
        <v>2015</v>
      </c>
      <c r="J8" s="94">
        <v>2016</v>
      </c>
      <c r="K8" s="94">
        <v>2017</v>
      </c>
      <c r="L8" s="94">
        <v>2018</v>
      </c>
      <c r="M8" s="94">
        <v>2019</v>
      </c>
      <c r="N8" s="94">
        <v>2020</v>
      </c>
      <c r="O8" s="94">
        <v>2021</v>
      </c>
      <c r="P8" s="142"/>
    </row>
    <row r="9" spans="2:20" s="1" customFormat="1" ht="33" customHeight="1" x14ac:dyDescent="0.25">
      <c r="B9" s="72" t="s">
        <v>66</v>
      </c>
      <c r="C9" s="74">
        <v>0.91710000000000003</v>
      </c>
      <c r="D9" s="74">
        <v>0.92779999999999996</v>
      </c>
      <c r="E9" s="74">
        <v>0.92589999999999995</v>
      </c>
      <c r="F9" s="74">
        <v>0.93459999999999999</v>
      </c>
      <c r="G9" s="74">
        <v>0.94750000000000001</v>
      </c>
      <c r="H9" s="74">
        <v>0.95499999999999996</v>
      </c>
      <c r="I9" s="74">
        <v>0.95730000000000004</v>
      </c>
      <c r="J9" s="74">
        <v>0.95540000000000003</v>
      </c>
      <c r="K9" s="74">
        <v>0.96030000000000004</v>
      </c>
      <c r="L9" s="74">
        <v>0.96030000000000004</v>
      </c>
      <c r="M9" s="74">
        <v>0.97909999999999997</v>
      </c>
      <c r="N9" s="88">
        <v>0.97519999999999996</v>
      </c>
      <c r="O9" s="88">
        <v>0.96630000000000005</v>
      </c>
      <c r="P9" s="261"/>
    </row>
    <row r="10" spans="2:20" s="1" customFormat="1" ht="33" customHeight="1" x14ac:dyDescent="0.25">
      <c r="B10" s="38" t="s">
        <v>67</v>
      </c>
      <c r="C10" s="74">
        <v>3.95E-2</v>
      </c>
      <c r="D10" s="74">
        <v>2.5100000000000001E-2</v>
      </c>
      <c r="E10" s="74">
        <v>1.8100000000000002E-2</v>
      </c>
      <c r="F10" s="74">
        <v>1.3299999999999999E-2</v>
      </c>
      <c r="G10" s="74">
        <v>1.3599999999999999E-2</v>
      </c>
      <c r="H10" s="74">
        <v>1.47E-2</v>
      </c>
      <c r="I10" s="74">
        <v>1.4999999999999999E-2</v>
      </c>
      <c r="J10" s="74">
        <v>1.6500000000000001E-2</v>
      </c>
      <c r="K10" s="74">
        <v>1.6799999999999999E-2</v>
      </c>
      <c r="L10" s="74">
        <v>1.9E-2</v>
      </c>
      <c r="M10" s="74">
        <v>3.5999999999999999E-3</v>
      </c>
      <c r="N10" s="88">
        <v>7.0000000000000001E-3</v>
      </c>
      <c r="O10" s="88">
        <v>1.26E-2</v>
      </c>
      <c r="P10" s="261"/>
    </row>
    <row r="11" spans="2:20" s="1" customFormat="1" ht="33" customHeight="1" x14ac:dyDescent="0.25">
      <c r="B11" s="72" t="s">
        <v>68</v>
      </c>
      <c r="C11" s="74">
        <v>4.3400000000000001E-2</v>
      </c>
      <c r="D11" s="74">
        <v>4.7100000000000003E-2</v>
      </c>
      <c r="E11" s="74">
        <v>5.6099999999999997E-2</v>
      </c>
      <c r="F11" s="74">
        <v>5.2200000000000003E-2</v>
      </c>
      <c r="G11" s="74">
        <v>3.8899999999999997E-2</v>
      </c>
      <c r="H11" s="74">
        <v>3.0300000000000001E-2</v>
      </c>
      <c r="I11" s="74">
        <v>2.7699999999999999E-2</v>
      </c>
      <c r="J11" s="74">
        <v>2.81E-2</v>
      </c>
      <c r="K11" s="74">
        <v>2.3E-2</v>
      </c>
      <c r="L11" s="74">
        <v>2.07E-2</v>
      </c>
      <c r="M11" s="74">
        <v>1.7299999999999999E-2</v>
      </c>
      <c r="N11" s="88">
        <v>1.77E-2</v>
      </c>
      <c r="O11" s="88">
        <v>2.1100000000000001E-2</v>
      </c>
      <c r="P11" s="261"/>
    </row>
    <row r="12" spans="2:20" s="1" customFormat="1" ht="19.149999999999999" customHeight="1" x14ac:dyDescent="0.3">
      <c r="B12" s="4" t="s">
        <v>76</v>
      </c>
      <c r="C12" s="8"/>
      <c r="D12" s="8"/>
      <c r="E12" s="8"/>
      <c r="F12" s="8"/>
      <c r="G12" s="10"/>
      <c r="H12" s="11"/>
      <c r="I12" s="8"/>
      <c r="J12" s="8"/>
      <c r="K12" s="8"/>
    </row>
    <row r="13" spans="2:20" s="1" customFormat="1" ht="12.75" customHeight="1" x14ac:dyDescent="0.3">
      <c r="B13" s="34" t="s">
        <v>69</v>
      </c>
      <c r="C13" s="8"/>
      <c r="D13" s="8"/>
      <c r="E13" s="8"/>
      <c r="F13" s="8"/>
      <c r="G13" s="10"/>
      <c r="H13" s="11"/>
      <c r="I13" s="8"/>
      <c r="J13" s="8"/>
      <c r="K13" s="8"/>
    </row>
    <row r="14" spans="2:20" s="1" customFormat="1" ht="12.75" customHeight="1" x14ac:dyDescent="0.25">
      <c r="B14" s="34"/>
      <c r="C14" s="8"/>
      <c r="D14" s="8"/>
      <c r="E14" s="8"/>
      <c r="F14" s="8"/>
      <c r="G14" s="10"/>
      <c r="H14" s="11"/>
      <c r="I14" s="8"/>
      <c r="J14" s="8"/>
      <c r="K14" s="8"/>
    </row>
    <row r="15" spans="2:20" s="1" customFormat="1" ht="28.15" customHeight="1" x14ac:dyDescent="0.25">
      <c r="B15" s="12"/>
      <c r="C15" s="8"/>
      <c r="D15" s="8"/>
      <c r="E15" s="8"/>
      <c r="F15" s="8"/>
      <c r="G15" s="10"/>
      <c r="H15" s="11"/>
      <c r="I15" s="8"/>
      <c r="J15" s="8"/>
      <c r="K15" s="8"/>
      <c r="R15" s="1" t="s">
        <v>188</v>
      </c>
    </row>
    <row r="16" spans="2:20" s="13" customFormat="1" ht="35.25" customHeight="1" x14ac:dyDescent="0.25">
      <c r="B16" s="288" t="s">
        <v>190</v>
      </c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</row>
    <row r="17" spans="1:30" s="1" customFormat="1" ht="33" customHeight="1" x14ac:dyDescent="0.25">
      <c r="B17" s="64"/>
      <c r="C17" s="65">
        <v>2009</v>
      </c>
      <c r="D17" s="65">
        <v>2010</v>
      </c>
      <c r="E17" s="65">
        <v>2011</v>
      </c>
      <c r="F17" s="65">
        <v>2012</v>
      </c>
      <c r="G17" s="65">
        <v>2013</v>
      </c>
      <c r="H17" s="65">
        <v>2014</v>
      </c>
      <c r="I17" s="65">
        <v>2015</v>
      </c>
      <c r="J17" s="65">
        <v>2016</v>
      </c>
      <c r="K17" s="65">
        <v>2017</v>
      </c>
      <c r="L17" s="65">
        <v>2018</v>
      </c>
      <c r="M17" s="65">
        <v>2019</v>
      </c>
      <c r="N17" s="8"/>
      <c r="O17" s="8"/>
      <c r="P17" s="8"/>
      <c r="Q17" s="8"/>
    </row>
    <row r="18" spans="1:30" s="16" customFormat="1" ht="14.45" customHeight="1" x14ac:dyDescent="0.25">
      <c r="A18" s="8"/>
      <c r="B18" s="66" t="str">
        <f>+B9</f>
        <v>Tasa de promoción</v>
      </c>
      <c r="C18" s="52">
        <f>+C9/C11</f>
        <v>21.131336405529954</v>
      </c>
      <c r="D18" s="52">
        <f t="shared" ref="D18:M18" si="0">+D9/D11</f>
        <v>19.698513800424628</v>
      </c>
      <c r="E18" s="52">
        <f t="shared" si="0"/>
        <v>16.504456327985739</v>
      </c>
      <c r="F18" s="52">
        <f t="shared" si="0"/>
        <v>17.904214559386972</v>
      </c>
      <c r="G18" s="52">
        <f t="shared" si="0"/>
        <v>24.357326478149101</v>
      </c>
      <c r="H18" s="52">
        <f t="shared" si="0"/>
        <v>31.518151815181515</v>
      </c>
      <c r="I18" s="52">
        <f t="shared" si="0"/>
        <v>34.559566787003611</v>
      </c>
      <c r="J18" s="52">
        <f t="shared" si="0"/>
        <v>34</v>
      </c>
      <c r="K18" s="52">
        <f t="shared" si="0"/>
        <v>41.752173913043478</v>
      </c>
      <c r="L18" s="52">
        <f t="shared" si="0"/>
        <v>46.391304347826093</v>
      </c>
      <c r="M18" s="52">
        <f t="shared" si="0"/>
        <v>56.595375722543352</v>
      </c>
      <c r="N18" s="23">
        <f>+L9/L11</f>
        <v>46.391304347826093</v>
      </c>
      <c r="O18" s="23">
        <f>+M9/M11</f>
        <v>56.595375722543352</v>
      </c>
      <c r="P18" s="8"/>
      <c r="Q18" s="8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s="16" customFormat="1" ht="20.25" customHeight="1" x14ac:dyDescent="0.25">
      <c r="A19" s="8"/>
      <c r="B19" s="66" t="str">
        <f>+B10</f>
        <v>Tasa de no promoción</v>
      </c>
      <c r="C19" s="52">
        <f>+C10/C11</f>
        <v>0.91013824884792627</v>
      </c>
      <c r="D19" s="52">
        <f t="shared" ref="D19:M19" si="1">+D10/D11</f>
        <v>0.53290870488322717</v>
      </c>
      <c r="E19" s="52">
        <f t="shared" si="1"/>
        <v>0.32263814616755798</v>
      </c>
      <c r="F19" s="52">
        <f t="shared" si="1"/>
        <v>0.25478927203065133</v>
      </c>
      <c r="G19" s="52">
        <f t="shared" si="1"/>
        <v>0.34961439588688947</v>
      </c>
      <c r="H19" s="52">
        <f t="shared" si="1"/>
        <v>0.48514851485148514</v>
      </c>
      <c r="I19" s="52">
        <f t="shared" si="1"/>
        <v>0.54151624548736466</v>
      </c>
      <c r="J19" s="52">
        <f t="shared" si="1"/>
        <v>0.58718861209964412</v>
      </c>
      <c r="K19" s="52">
        <f t="shared" si="1"/>
        <v>0.73043478260869565</v>
      </c>
      <c r="L19" s="52">
        <f t="shared" si="1"/>
        <v>0.91787439613526567</v>
      </c>
      <c r="M19" s="52">
        <f t="shared" si="1"/>
        <v>0.20809248554913296</v>
      </c>
      <c r="N19" s="17">
        <f>+L10/L11</f>
        <v>0.91787439613526567</v>
      </c>
      <c r="O19" s="17">
        <f>+M10/M11</f>
        <v>0.20809248554913296</v>
      </c>
      <c r="P19" s="8"/>
      <c r="Q19" s="8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</row>
    <row r="20" spans="1:30" s="19" customFormat="1" ht="15" customHeight="1" x14ac:dyDescent="0.25">
      <c r="A20" s="8"/>
      <c r="B20" s="66" t="str">
        <f>+B11</f>
        <v>Tasa de abandono</v>
      </c>
      <c r="C20" s="52">
        <f>+C18+C19</f>
        <v>22.041474654377879</v>
      </c>
      <c r="D20" s="52">
        <f t="shared" ref="D20:M20" si="2">+D18+D19</f>
        <v>20.231422505307854</v>
      </c>
      <c r="E20" s="52">
        <f t="shared" si="2"/>
        <v>16.827094474153299</v>
      </c>
      <c r="F20" s="52">
        <f t="shared" si="2"/>
        <v>18.159003831417625</v>
      </c>
      <c r="G20" s="52">
        <f t="shared" si="2"/>
        <v>24.70694087403599</v>
      </c>
      <c r="H20" s="52">
        <f t="shared" si="2"/>
        <v>32.003300330032999</v>
      </c>
      <c r="I20" s="52">
        <f t="shared" si="2"/>
        <v>35.101083032490976</v>
      </c>
      <c r="J20" s="52">
        <f t="shared" si="2"/>
        <v>34.587188612099645</v>
      </c>
      <c r="K20" s="52">
        <f t="shared" si="2"/>
        <v>42.482608695652175</v>
      </c>
      <c r="L20" s="52">
        <f t="shared" si="2"/>
        <v>47.309178743961361</v>
      </c>
      <c r="M20" s="52">
        <f t="shared" si="2"/>
        <v>56.803468208092482</v>
      </c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s="15" customFormat="1" x14ac:dyDescent="0.25">
      <c r="B21" s="67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>
        <v>2018</v>
      </c>
      <c r="O21" s="20">
        <v>2019</v>
      </c>
      <c r="P21" s="8"/>
      <c r="Q21" s="8"/>
    </row>
    <row r="22" spans="1:30" s="15" customFormat="1" x14ac:dyDescent="0.25">
      <c r="B22" s="63"/>
      <c r="C22" s="47"/>
      <c r="D22" s="47"/>
      <c r="E22" s="47"/>
      <c r="F22" s="47"/>
      <c r="G22" s="47"/>
      <c r="H22" s="47"/>
      <c r="I22" s="48"/>
      <c r="J22" s="47"/>
      <c r="K22" s="47"/>
      <c r="L22" s="47"/>
      <c r="M22" s="47"/>
      <c r="N22" s="8"/>
      <c r="O22" s="8"/>
      <c r="P22" s="8"/>
      <c r="Q22" s="8"/>
    </row>
    <row r="23" spans="1:30" s="15" customFormat="1" x14ac:dyDescent="0.25"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8"/>
      <c r="O23" s="8"/>
      <c r="P23" s="8"/>
      <c r="Q23" s="8"/>
    </row>
    <row r="24" spans="1:30" s="15" customFormat="1" x14ac:dyDescent="0.25">
      <c r="B24" s="46"/>
      <c r="C24" s="47"/>
      <c r="D24" s="47"/>
      <c r="E24" s="47"/>
      <c r="F24" s="47"/>
      <c r="G24" s="47"/>
      <c r="H24" s="47"/>
      <c r="I24" s="47"/>
      <c r="J24" s="47"/>
      <c r="K24" s="8"/>
      <c r="L24" s="8"/>
      <c r="M24" s="8"/>
      <c r="N24" s="8"/>
      <c r="O24" s="8"/>
      <c r="P24" s="8"/>
      <c r="Q24" s="8"/>
    </row>
    <row r="25" spans="1:30" s="1" customFormat="1" x14ac:dyDescent="0.25">
      <c r="B25" s="47"/>
      <c r="C25" s="47"/>
      <c r="D25" s="47"/>
      <c r="E25" s="47"/>
      <c r="F25" s="47"/>
      <c r="G25" s="47"/>
      <c r="H25" s="47"/>
      <c r="I25" s="47"/>
      <c r="J25" s="47"/>
      <c r="K25" s="8"/>
      <c r="L25" s="8"/>
      <c r="M25" s="8"/>
      <c r="N25" s="8"/>
      <c r="O25" s="8"/>
      <c r="P25" s="8"/>
      <c r="Q25" s="8"/>
    </row>
    <row r="26" spans="1:30" s="1" customFormat="1" x14ac:dyDescent="0.25">
      <c r="B26" s="47"/>
      <c r="C26" s="47"/>
      <c r="D26" s="47"/>
      <c r="E26" s="47"/>
      <c r="F26" s="47"/>
      <c r="G26" s="47"/>
      <c r="H26" s="47"/>
      <c r="I26" s="47"/>
      <c r="J26" s="47"/>
      <c r="L26" s="21"/>
    </row>
    <row r="27" spans="1:30" s="1" customFormat="1" x14ac:dyDescent="0.25">
      <c r="B27" s="47"/>
      <c r="C27" s="47"/>
      <c r="D27" s="47"/>
      <c r="E27" s="47"/>
      <c r="F27" s="47"/>
      <c r="G27" s="47"/>
      <c r="H27" s="47"/>
      <c r="I27" s="47"/>
      <c r="J27" s="47"/>
    </row>
    <row r="28" spans="1:30" s="1" customFormat="1" x14ac:dyDescent="0.25">
      <c r="B28" s="47"/>
      <c r="C28" s="47"/>
      <c r="D28" s="47"/>
      <c r="E28" s="47"/>
      <c r="F28" s="47"/>
      <c r="G28" s="47"/>
      <c r="H28" s="47"/>
      <c r="I28" s="47"/>
      <c r="J28" s="47"/>
      <c r="K28" s="8"/>
    </row>
    <row r="29" spans="1:30" s="1" customFormat="1" x14ac:dyDescent="0.25">
      <c r="B29" s="47"/>
      <c r="C29" s="47"/>
      <c r="D29" s="47"/>
      <c r="E29" s="47"/>
      <c r="F29" s="47"/>
      <c r="G29" s="47"/>
      <c r="H29" s="47"/>
      <c r="I29" s="47"/>
      <c r="J29" s="47"/>
      <c r="K29" s="8"/>
    </row>
    <row r="30" spans="1:30" s="1" customFormat="1" x14ac:dyDescent="0.25">
      <c r="B30" s="47"/>
      <c r="C30" s="47"/>
      <c r="D30" s="47"/>
      <c r="E30" s="47"/>
      <c r="F30" s="47"/>
      <c r="G30" s="47"/>
      <c r="H30" s="47"/>
      <c r="I30" s="47"/>
      <c r="J30" s="47"/>
    </row>
    <row r="31" spans="1:30" s="1" customFormat="1" x14ac:dyDescent="0.25">
      <c r="B31" s="47"/>
      <c r="C31" s="47"/>
      <c r="D31" s="47"/>
      <c r="E31" s="47"/>
      <c r="F31" s="47"/>
      <c r="G31" s="47"/>
      <c r="H31" s="47"/>
      <c r="I31" s="47"/>
      <c r="J31" s="47"/>
    </row>
    <row r="32" spans="1:30" s="1" customFormat="1" x14ac:dyDescent="0.25">
      <c r="B32" s="47"/>
      <c r="C32" s="47"/>
      <c r="D32" s="47"/>
      <c r="E32" s="47"/>
      <c r="F32" s="47"/>
      <c r="G32" s="47"/>
      <c r="H32" s="47"/>
      <c r="I32" s="47"/>
      <c r="J32" s="47"/>
    </row>
    <row r="33" spans="2:14" s="1" customFormat="1" x14ac:dyDescent="0.25">
      <c r="B33" s="47"/>
      <c r="C33" s="47"/>
      <c r="D33" s="47"/>
      <c r="E33" s="47"/>
      <c r="F33" s="47"/>
      <c r="G33" s="47"/>
      <c r="H33" s="47"/>
      <c r="I33" s="47"/>
      <c r="J33" s="47"/>
    </row>
    <row r="34" spans="2:14" s="1" customFormat="1" x14ac:dyDescent="0.25">
      <c r="B34" s="47"/>
      <c r="C34" s="47"/>
      <c r="D34" s="47"/>
      <c r="E34" s="47"/>
      <c r="F34" s="47"/>
      <c r="G34" s="47"/>
      <c r="H34" s="47"/>
      <c r="I34" s="47"/>
      <c r="J34" s="47"/>
    </row>
    <row r="35" spans="2:14" s="1" customFormat="1" x14ac:dyDescent="0.25">
      <c r="B35" s="47"/>
      <c r="C35" s="47"/>
      <c r="D35" s="47"/>
      <c r="E35" s="47"/>
      <c r="F35" s="47"/>
      <c r="G35" s="47"/>
      <c r="H35" s="47"/>
      <c r="I35" s="47"/>
      <c r="J35" s="47"/>
    </row>
    <row r="36" spans="2:14" s="1" customFormat="1" ht="36.75" customHeight="1" x14ac:dyDescent="0.25">
      <c r="B36" s="288" t="s">
        <v>191</v>
      </c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8"/>
    </row>
    <row r="37" spans="2:14" s="1" customFormat="1" x14ac:dyDescent="0.25">
      <c r="B37" s="47"/>
      <c r="C37" s="47"/>
      <c r="D37" s="47"/>
      <c r="E37" s="47"/>
      <c r="F37" s="47"/>
      <c r="G37" s="47"/>
      <c r="H37" s="47"/>
      <c r="I37" s="47"/>
      <c r="J37" s="47"/>
    </row>
    <row r="38" spans="2:14" s="1" customFormat="1" x14ac:dyDescent="0.25">
      <c r="B38" s="47"/>
      <c r="C38" s="47"/>
      <c r="D38" s="47"/>
      <c r="E38" s="47"/>
      <c r="F38" s="47"/>
      <c r="G38" s="47"/>
      <c r="H38" s="47"/>
      <c r="I38" s="47"/>
      <c r="J38" s="47"/>
    </row>
    <row r="39" spans="2:14" s="1" customFormat="1" x14ac:dyDescent="0.25">
      <c r="B39" s="47"/>
      <c r="C39" s="47"/>
      <c r="D39" s="47"/>
      <c r="E39" s="47"/>
      <c r="F39" s="47"/>
      <c r="G39" s="47"/>
      <c r="H39" s="47"/>
      <c r="I39" s="47"/>
      <c r="J39" s="47"/>
    </row>
    <row r="40" spans="2:14" s="1" customFormat="1" x14ac:dyDescent="0.25">
      <c r="B40" s="47"/>
      <c r="C40" s="47"/>
      <c r="D40" s="47"/>
      <c r="E40" s="47"/>
      <c r="F40" s="47"/>
      <c r="G40" s="47"/>
      <c r="H40" s="47"/>
      <c r="I40" s="47"/>
      <c r="J40" s="47"/>
    </row>
    <row r="41" spans="2:14" s="1" customFormat="1" x14ac:dyDescent="0.25">
      <c r="B41" s="47"/>
      <c r="C41" s="47"/>
      <c r="D41" s="47"/>
      <c r="E41" s="47"/>
      <c r="F41" s="47"/>
      <c r="G41" s="47"/>
      <c r="H41" s="47"/>
      <c r="I41" s="47"/>
      <c r="J41" s="47"/>
    </row>
    <row r="42" spans="2:14" s="1" customFormat="1" x14ac:dyDescent="0.25">
      <c r="B42" s="47"/>
      <c r="C42" s="47"/>
      <c r="D42" s="47"/>
      <c r="E42" s="47"/>
      <c r="F42" s="47"/>
      <c r="G42" s="47"/>
      <c r="H42" s="47"/>
      <c r="I42" s="47"/>
      <c r="J42" s="47"/>
    </row>
    <row r="43" spans="2:14" s="1" customFormat="1" x14ac:dyDescent="0.25">
      <c r="B43" s="47"/>
      <c r="C43" s="47"/>
      <c r="D43" s="47"/>
      <c r="E43" s="47"/>
      <c r="F43" s="47"/>
      <c r="G43" s="47"/>
      <c r="H43" s="47"/>
      <c r="I43" s="47"/>
      <c r="J43" s="47"/>
    </row>
    <row r="44" spans="2:14" s="1" customFormat="1" x14ac:dyDescent="0.25">
      <c r="B44" s="47"/>
      <c r="C44" s="47"/>
      <c r="D44" s="47"/>
      <c r="E44" s="47"/>
      <c r="F44" s="47"/>
      <c r="G44" s="47"/>
      <c r="H44" s="47"/>
      <c r="I44" s="47"/>
      <c r="J44" s="47"/>
    </row>
    <row r="45" spans="2:14" s="1" customFormat="1" x14ac:dyDescent="0.25">
      <c r="B45" s="47"/>
      <c r="C45" s="47"/>
      <c r="D45" s="47"/>
      <c r="E45" s="47"/>
      <c r="F45" s="47"/>
      <c r="G45" s="47"/>
      <c r="H45" s="47"/>
      <c r="I45" s="47"/>
      <c r="J45" s="47"/>
    </row>
    <row r="46" spans="2:14" s="1" customFormat="1" x14ac:dyDescent="0.25">
      <c r="B46" s="47"/>
      <c r="C46" s="47"/>
      <c r="D46" s="47"/>
      <c r="E46" s="47"/>
      <c r="F46" s="47"/>
      <c r="G46" s="47"/>
      <c r="H46" s="47"/>
      <c r="I46" s="47"/>
      <c r="J46" s="47"/>
    </row>
    <row r="47" spans="2:14" s="1" customFormat="1" x14ac:dyDescent="0.25">
      <c r="B47" s="47"/>
      <c r="C47" s="47"/>
      <c r="D47" s="47"/>
      <c r="E47" s="47"/>
      <c r="F47" s="47"/>
      <c r="G47" s="47"/>
      <c r="H47" s="47"/>
      <c r="I47" s="47"/>
      <c r="J47" s="47"/>
    </row>
    <row r="48" spans="2:14" s="1" customFormat="1" x14ac:dyDescent="0.25">
      <c r="B48" s="47"/>
      <c r="C48" s="47"/>
      <c r="D48" s="47"/>
      <c r="E48" s="47"/>
      <c r="F48" s="47"/>
      <c r="G48" s="47"/>
      <c r="H48" s="47"/>
      <c r="I48" s="47"/>
      <c r="J48" s="47"/>
    </row>
    <row r="49" spans="2:14" s="1" customFormat="1" x14ac:dyDescent="0.25">
      <c r="B49" s="47"/>
      <c r="C49" s="47"/>
      <c r="D49" s="47"/>
      <c r="E49" s="47"/>
      <c r="F49" s="47"/>
      <c r="G49" s="47"/>
      <c r="H49" s="47"/>
      <c r="I49" s="47"/>
      <c r="J49" s="47"/>
    </row>
    <row r="50" spans="2:14" s="1" customFormat="1" x14ac:dyDescent="0.25">
      <c r="B50" s="47"/>
      <c r="C50" s="47"/>
      <c r="D50" s="47"/>
      <c r="E50" s="47"/>
      <c r="F50" s="47"/>
      <c r="G50" s="47"/>
      <c r="H50" s="47"/>
      <c r="I50" s="47"/>
      <c r="J50" s="47"/>
    </row>
    <row r="51" spans="2:14" s="1" customFormat="1" x14ac:dyDescent="0.25">
      <c r="B51" s="47"/>
      <c r="C51" s="47"/>
      <c r="D51" s="47"/>
      <c r="E51" s="47"/>
      <c r="F51" s="47"/>
      <c r="G51" s="47"/>
      <c r="H51" s="47"/>
      <c r="I51" s="47"/>
      <c r="J51" s="47"/>
    </row>
    <row r="52" spans="2:14" s="1" customFormat="1" x14ac:dyDescent="0.25">
      <c r="B52" s="47"/>
      <c r="C52" s="47"/>
      <c r="D52" s="47"/>
      <c r="E52" s="47"/>
      <c r="F52" s="47"/>
      <c r="G52" s="47"/>
      <c r="H52" s="47"/>
      <c r="I52" s="47"/>
      <c r="J52" s="47"/>
    </row>
    <row r="53" spans="2:14" s="1" customFormat="1" x14ac:dyDescent="0.25">
      <c r="B53" s="47"/>
      <c r="C53" s="47"/>
      <c r="D53" s="47"/>
      <c r="E53" s="47"/>
      <c r="F53" s="47"/>
      <c r="G53" s="47"/>
      <c r="H53" s="47"/>
      <c r="I53" s="47"/>
      <c r="J53" s="47"/>
    </row>
    <row r="54" spans="2:14" s="1" customFormat="1" x14ac:dyDescent="0.25">
      <c r="B54" s="47"/>
      <c r="C54" s="47"/>
      <c r="D54" s="47"/>
      <c r="E54" s="47"/>
      <c r="F54" s="47"/>
      <c r="G54" s="47"/>
      <c r="H54" s="47"/>
      <c r="I54" s="47"/>
      <c r="J54" s="47"/>
    </row>
    <row r="55" spans="2:14" s="1" customFormat="1" x14ac:dyDescent="0.25">
      <c r="B55" s="47"/>
      <c r="C55" s="47"/>
      <c r="D55" s="47"/>
      <c r="E55" s="47"/>
      <c r="F55" s="47"/>
      <c r="G55" s="47"/>
      <c r="H55" s="47"/>
      <c r="I55" s="47"/>
      <c r="J55" s="47"/>
    </row>
    <row r="56" spans="2:14" s="1" customFormat="1" x14ac:dyDescent="0.25">
      <c r="B56" s="47"/>
      <c r="C56" s="47"/>
      <c r="D56" s="47"/>
      <c r="E56" s="47"/>
      <c r="F56" s="47"/>
      <c r="G56" s="47"/>
      <c r="H56" s="47"/>
      <c r="I56" s="47"/>
      <c r="J56" s="47"/>
    </row>
    <row r="57" spans="2:14" s="1" customFormat="1" x14ac:dyDescent="0.25">
      <c r="B57" s="47"/>
      <c r="C57" s="47"/>
      <c r="D57" s="47"/>
      <c r="E57" s="47"/>
      <c r="F57" s="47"/>
      <c r="G57" s="47"/>
      <c r="H57" s="47"/>
      <c r="I57" s="47"/>
      <c r="J57" s="47"/>
    </row>
    <row r="58" spans="2:14" s="1" customFormat="1" x14ac:dyDescent="0.25">
      <c r="B58" s="47"/>
      <c r="C58" s="47"/>
      <c r="D58" s="47"/>
      <c r="E58" s="47"/>
      <c r="F58" s="47"/>
      <c r="G58" s="47"/>
      <c r="H58" s="47"/>
      <c r="I58" s="47"/>
      <c r="J58" s="47"/>
    </row>
    <row r="59" spans="2:14" s="1" customFormat="1" x14ac:dyDescent="0.25">
      <c r="B59" s="47"/>
      <c r="C59" s="47"/>
      <c r="D59" s="47"/>
      <c r="E59" s="47"/>
      <c r="F59" s="47"/>
      <c r="G59" s="47"/>
      <c r="H59" s="47"/>
      <c r="I59" s="47"/>
      <c r="J59" s="47"/>
    </row>
    <row r="60" spans="2:14" s="1" customFormat="1" x14ac:dyDescent="0.25">
      <c r="B60" s="47"/>
      <c r="C60" s="47"/>
      <c r="D60" s="47"/>
      <c r="E60" s="47"/>
      <c r="F60" s="47"/>
      <c r="G60" s="47"/>
      <c r="H60" s="47"/>
      <c r="I60" s="47"/>
      <c r="J60" s="47"/>
    </row>
    <row r="61" spans="2:14" s="1" customFormat="1" ht="39" customHeight="1" x14ac:dyDescent="0.25">
      <c r="B61" s="288" t="s">
        <v>192</v>
      </c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</row>
    <row r="62" spans="2:14" s="1" customFormat="1" x14ac:dyDescent="0.25">
      <c r="B62" s="47"/>
      <c r="C62" s="47"/>
      <c r="D62" s="47"/>
      <c r="E62" s="47"/>
      <c r="F62" s="47"/>
      <c r="G62" s="47"/>
      <c r="H62" s="47"/>
      <c r="I62" s="47"/>
      <c r="J62" s="47"/>
    </row>
    <row r="63" spans="2:14" s="1" customFormat="1" x14ac:dyDescent="0.25">
      <c r="B63" s="47"/>
      <c r="C63" s="47"/>
      <c r="D63" s="47"/>
      <c r="E63" s="47"/>
      <c r="F63" s="47"/>
      <c r="G63" s="47"/>
      <c r="H63" s="47"/>
      <c r="I63" s="47"/>
      <c r="J63" s="47"/>
    </row>
    <row r="64" spans="2:14" s="1" customFormat="1" x14ac:dyDescent="0.25">
      <c r="B64" s="47"/>
      <c r="C64" s="47"/>
      <c r="D64" s="47"/>
      <c r="E64" s="47"/>
      <c r="F64" s="47"/>
      <c r="G64" s="47"/>
      <c r="H64" s="47"/>
      <c r="I64" s="47"/>
      <c r="J64" s="47"/>
    </row>
    <row r="65" spans="2:10" s="1" customFormat="1" x14ac:dyDescent="0.25">
      <c r="B65" s="47"/>
      <c r="C65" s="47"/>
      <c r="D65" s="47"/>
      <c r="E65" s="47"/>
      <c r="F65" s="47"/>
      <c r="G65" s="47"/>
      <c r="H65" s="47"/>
      <c r="I65" s="47"/>
      <c r="J65" s="47"/>
    </row>
    <row r="66" spans="2:10" s="1" customFormat="1" x14ac:dyDescent="0.25">
      <c r="B66" s="47"/>
      <c r="C66" s="47"/>
      <c r="D66" s="47"/>
      <c r="E66" s="47"/>
      <c r="F66" s="47"/>
      <c r="G66" s="47"/>
      <c r="H66" s="47"/>
      <c r="I66" s="47"/>
      <c r="J66" s="47"/>
    </row>
    <row r="67" spans="2:10" s="1" customFormat="1" x14ac:dyDescent="0.25">
      <c r="B67" s="47"/>
      <c r="C67" s="47"/>
      <c r="D67" s="47"/>
      <c r="E67" s="47"/>
      <c r="F67" s="47"/>
      <c r="G67" s="47"/>
      <c r="H67" s="47"/>
      <c r="I67" s="47"/>
      <c r="J67" s="47"/>
    </row>
    <row r="68" spans="2:10" s="1" customFormat="1" x14ac:dyDescent="0.25">
      <c r="B68" s="47"/>
      <c r="C68" s="47"/>
      <c r="D68" s="47"/>
      <c r="E68" s="47"/>
      <c r="F68" s="47"/>
      <c r="G68" s="47"/>
      <c r="H68" s="47"/>
      <c r="I68" s="47"/>
      <c r="J68" s="47"/>
    </row>
    <row r="69" spans="2:10" s="1" customFormat="1" x14ac:dyDescent="0.25">
      <c r="B69" s="47"/>
      <c r="C69" s="47"/>
      <c r="D69" s="47"/>
      <c r="E69" s="47"/>
      <c r="F69" s="47"/>
      <c r="G69" s="47"/>
      <c r="H69" s="47"/>
      <c r="I69" s="47"/>
      <c r="J69" s="47"/>
    </row>
    <row r="70" spans="2:10" s="1" customFormat="1" x14ac:dyDescent="0.25">
      <c r="B70" s="47"/>
      <c r="C70" s="47"/>
      <c r="D70" s="47"/>
      <c r="E70" s="47"/>
      <c r="F70" s="47"/>
      <c r="G70" s="47"/>
      <c r="H70" s="47"/>
      <c r="I70" s="47"/>
      <c r="J70" s="47"/>
    </row>
    <row r="71" spans="2:10" s="1" customFormat="1" x14ac:dyDescent="0.25">
      <c r="B71" s="47"/>
      <c r="C71" s="47"/>
      <c r="D71" s="47"/>
      <c r="E71" s="47"/>
      <c r="F71" s="47"/>
      <c r="G71" s="47"/>
      <c r="H71" s="47"/>
      <c r="I71" s="47"/>
      <c r="J71" s="47"/>
    </row>
    <row r="72" spans="2:10" s="1" customFormat="1" x14ac:dyDescent="0.25">
      <c r="B72" s="47"/>
      <c r="C72" s="47"/>
      <c r="D72" s="47"/>
      <c r="E72" s="47"/>
      <c r="F72" s="47"/>
      <c r="G72" s="47"/>
      <c r="H72" s="47"/>
      <c r="I72" s="47"/>
      <c r="J72" s="47"/>
    </row>
    <row r="73" spans="2:10" s="1" customFormat="1" x14ac:dyDescent="0.25">
      <c r="B73" s="47"/>
      <c r="C73" s="47"/>
      <c r="D73" s="47"/>
      <c r="E73" s="47"/>
      <c r="F73" s="47"/>
      <c r="G73" s="47"/>
      <c r="H73" s="47"/>
      <c r="I73" s="47"/>
      <c r="J73" s="47"/>
    </row>
    <row r="74" spans="2:10" s="1" customFormat="1" x14ac:dyDescent="0.25">
      <c r="B74" s="47"/>
      <c r="C74" s="47"/>
      <c r="D74" s="47"/>
      <c r="E74" s="47"/>
      <c r="F74" s="47"/>
      <c r="G74" s="47"/>
      <c r="H74" s="47"/>
      <c r="I74" s="47"/>
      <c r="J74" s="47"/>
    </row>
    <row r="75" spans="2:10" s="1" customFormat="1" x14ac:dyDescent="0.25">
      <c r="B75" s="47"/>
      <c r="C75" s="47"/>
      <c r="D75" s="47"/>
      <c r="E75" s="47"/>
      <c r="F75" s="47"/>
      <c r="G75" s="47"/>
      <c r="H75" s="47"/>
      <c r="I75" s="47"/>
      <c r="J75" s="47"/>
    </row>
    <row r="76" spans="2:10" s="1" customFormat="1" x14ac:dyDescent="0.25">
      <c r="B76" s="47"/>
      <c r="C76" s="47"/>
      <c r="D76" s="47"/>
      <c r="E76" s="47"/>
      <c r="F76" s="47"/>
      <c r="G76" s="47"/>
      <c r="H76" s="47"/>
      <c r="I76" s="47"/>
      <c r="J76" s="47"/>
    </row>
    <row r="77" spans="2:10" s="1" customFormat="1" x14ac:dyDescent="0.25">
      <c r="B77" s="47"/>
      <c r="C77" s="47"/>
      <c r="D77" s="47"/>
      <c r="E77" s="47"/>
      <c r="F77" s="47"/>
      <c r="G77" s="47"/>
      <c r="H77" s="47"/>
      <c r="I77" s="47"/>
      <c r="J77" s="47"/>
    </row>
    <row r="78" spans="2:10" s="1" customFormat="1" x14ac:dyDescent="0.25">
      <c r="B78" s="47"/>
      <c r="C78" s="47"/>
      <c r="D78" s="47"/>
      <c r="E78" s="47"/>
      <c r="F78" s="47"/>
      <c r="G78" s="47"/>
      <c r="H78" s="47"/>
      <c r="I78" s="47"/>
      <c r="J78" s="47"/>
    </row>
    <row r="79" spans="2:10" s="1" customFormat="1" x14ac:dyDescent="0.25">
      <c r="B79" s="47"/>
      <c r="C79" s="47"/>
      <c r="D79" s="47"/>
      <c r="E79" s="47"/>
      <c r="F79" s="47"/>
      <c r="G79" s="47"/>
      <c r="H79" s="47"/>
      <c r="I79" s="47"/>
      <c r="J79" s="47"/>
    </row>
    <row r="80" spans="2:10" s="1" customFormat="1" x14ac:dyDescent="0.25">
      <c r="B80" s="32"/>
      <c r="C80" s="33"/>
      <c r="D80" s="33"/>
      <c r="E80" s="24"/>
      <c r="F80" s="8"/>
      <c r="G80" s="8"/>
      <c r="H80" s="8"/>
      <c r="I80" s="8"/>
    </row>
    <row r="81" spans="2:9" s="1" customFormat="1" ht="15" customHeight="1" x14ac:dyDescent="0.25">
      <c r="C81" s="8"/>
      <c r="D81" s="8"/>
      <c r="E81" s="8"/>
      <c r="F81" s="8"/>
      <c r="G81" s="8"/>
      <c r="H81" s="8"/>
      <c r="I81" s="8"/>
    </row>
    <row r="82" spans="2:9" s="1" customFormat="1" ht="15" customHeight="1" x14ac:dyDescent="0.25">
      <c r="C82" s="8"/>
      <c r="D82" s="8"/>
      <c r="E82" s="8"/>
      <c r="F82" s="8"/>
      <c r="G82" s="8"/>
      <c r="H82" s="8"/>
      <c r="I82" s="8"/>
    </row>
    <row r="83" spans="2:9" s="1" customFormat="1" ht="15.75" x14ac:dyDescent="0.3">
      <c r="B83" s="56" t="s">
        <v>75</v>
      </c>
    </row>
    <row r="84" spans="2:9" s="1" customFormat="1" ht="15.75" x14ac:dyDescent="0.3">
      <c r="B84" s="56" t="s">
        <v>61</v>
      </c>
    </row>
    <row r="85" spans="2:9" s="1" customFormat="1" x14ac:dyDescent="0.25">
      <c r="B85" s="47"/>
    </row>
    <row r="86" spans="2:9" s="1" customFormat="1" x14ac:dyDescent="0.25"/>
    <row r="87" spans="2:9" s="1" customFormat="1" x14ac:dyDescent="0.25"/>
    <row r="88" spans="2:9" s="1" customFormat="1" x14ac:dyDescent="0.25"/>
    <row r="89" spans="2:9" s="1" customFormat="1" x14ac:dyDescent="0.25"/>
    <row r="90" spans="2:9" s="1" customFormat="1" x14ac:dyDescent="0.25"/>
    <row r="91" spans="2:9" s="1" customFormat="1" x14ac:dyDescent="0.25"/>
    <row r="92" spans="2:9" s="1" customFormat="1" x14ac:dyDescent="0.25"/>
    <row r="93" spans="2:9" s="1" customFormat="1" x14ac:dyDescent="0.25"/>
    <row r="94" spans="2:9" s="1" customFormat="1" x14ac:dyDescent="0.25"/>
    <row r="95" spans="2:9" s="1" customFormat="1" x14ac:dyDescent="0.25"/>
    <row r="96" spans="2:9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pans="2:6" s="1" customFormat="1" x14ac:dyDescent="0.25"/>
    <row r="402" spans="2:6" s="1" customFormat="1" x14ac:dyDescent="0.25">
      <c r="B402"/>
      <c r="C402"/>
      <c r="D402"/>
      <c r="E402"/>
      <c r="F402"/>
    </row>
    <row r="403" spans="2:6" s="1" customFormat="1" x14ac:dyDescent="0.25">
      <c r="B403"/>
      <c r="C403"/>
      <c r="D403"/>
      <c r="E403"/>
      <c r="F403"/>
    </row>
    <row r="404" spans="2:6" s="1" customFormat="1" x14ac:dyDescent="0.25">
      <c r="B404"/>
      <c r="C404"/>
      <c r="D404"/>
      <c r="E404"/>
      <c r="F404"/>
    </row>
    <row r="405" spans="2:6" s="1" customFormat="1" x14ac:dyDescent="0.25">
      <c r="B405"/>
      <c r="C405"/>
      <c r="D405"/>
      <c r="E405"/>
      <c r="F405"/>
    </row>
    <row r="406" spans="2:6" s="1" customFormat="1" x14ac:dyDescent="0.25">
      <c r="B406"/>
      <c r="C406"/>
      <c r="D406"/>
      <c r="E406"/>
      <c r="F406"/>
    </row>
    <row r="407" spans="2:6" s="1" customFormat="1" x14ac:dyDescent="0.25">
      <c r="B407"/>
      <c r="C407"/>
      <c r="D407"/>
      <c r="E407"/>
      <c r="F407"/>
    </row>
  </sheetData>
  <mergeCells count="5">
    <mergeCell ref="B6:N6"/>
    <mergeCell ref="B16:N16"/>
    <mergeCell ref="B36:N36"/>
    <mergeCell ref="B61:N61"/>
    <mergeCell ref="B5:N5"/>
  </mergeCells>
  <conditionalFormatting sqref="B8:N8 P8">
    <cfRule type="containsText" dxfId="11" priority="3" operator="containsText" text="isflsh">
      <formula>NOT(ISERROR(SEARCH("isflsh",B8)))</formula>
    </cfRule>
  </conditionalFormatting>
  <conditionalFormatting sqref="C17:M17">
    <cfRule type="containsText" dxfId="10" priority="4" operator="containsText" text="isflsh">
      <formula>NOT(ISERROR(SEARCH("isflsh",C17)))</formula>
    </cfRule>
  </conditionalFormatting>
  <conditionalFormatting sqref="O8">
    <cfRule type="containsText" dxfId="9" priority="1" operator="containsText" text="isflsh">
      <formula>NOT(ISERROR(SEARCH("isflsh",O8)))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38"/>
  <sheetViews>
    <sheetView showGridLines="0" topLeftCell="F1" zoomScale="60" zoomScaleNormal="60" zoomScaleSheetLayoutView="70" workbookViewId="0"/>
  </sheetViews>
  <sheetFormatPr baseColWidth="10" defaultRowHeight="15" x14ac:dyDescent="0.25"/>
  <cols>
    <col min="1" max="1" width="2.7109375" style="1" customWidth="1" collapsed="1"/>
    <col min="2" max="2" width="38.7109375" customWidth="1" collapsed="1"/>
    <col min="3" max="4" width="16.28515625" customWidth="1"/>
    <col min="5" max="8" width="16.28515625" customWidth="1" collapsed="1"/>
    <col min="9" max="17" width="16.28515625" style="1" customWidth="1" collapsed="1"/>
    <col min="18" max="18" width="16.140625" style="1" customWidth="1" collapsed="1"/>
    <col min="19" max="21" width="11.5703125" style="1" collapsed="1"/>
  </cols>
  <sheetData>
    <row r="1" spans="2:18" s="1" customFormat="1" ht="78" customHeight="1" x14ac:dyDescent="0.25"/>
    <row r="2" spans="2:18" s="1" customFormat="1" x14ac:dyDescent="0.25">
      <c r="B2"/>
      <c r="C2"/>
      <c r="D2"/>
    </row>
    <row r="3" spans="2:18" s="1" customFormat="1" hidden="1" x14ac:dyDescent="0.25">
      <c r="B3"/>
      <c r="C3"/>
      <c r="D3"/>
    </row>
    <row r="4" spans="2:18" s="1" customFormat="1" ht="4.9000000000000004" customHeight="1" x14ac:dyDescent="0.25">
      <c r="B4"/>
      <c r="C4"/>
      <c r="D4"/>
    </row>
    <row r="5" spans="2:18" s="1" customFormat="1" ht="20.100000000000001" customHeight="1" x14ac:dyDescent="0.25">
      <c r="B5" s="287" t="s">
        <v>74</v>
      </c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"/>
    </row>
    <row r="6" spans="2:18" s="1" customFormat="1" ht="47.25" customHeight="1" x14ac:dyDescent="0.25">
      <c r="B6" s="287" t="s">
        <v>194</v>
      </c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</row>
    <row r="7" spans="2:18" s="1" customFormat="1" ht="24.6" customHeight="1" x14ac:dyDescent="0.25">
      <c r="B7" s="62" t="s">
        <v>56</v>
      </c>
      <c r="C7" s="62"/>
      <c r="D7" s="62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3"/>
      <c r="Q7" s="3"/>
    </row>
    <row r="8" spans="2:18" s="1" customFormat="1" ht="33" customHeight="1" x14ac:dyDescent="0.25">
      <c r="B8" s="94" t="s">
        <v>1</v>
      </c>
      <c r="C8" s="94">
        <v>2007</v>
      </c>
      <c r="D8" s="94">
        <v>2008</v>
      </c>
      <c r="E8" s="94">
        <v>2009</v>
      </c>
      <c r="F8" s="94">
        <v>2010</v>
      </c>
      <c r="G8" s="94">
        <v>2011</v>
      </c>
      <c r="H8" s="94">
        <v>2012</v>
      </c>
      <c r="I8" s="94">
        <v>2013</v>
      </c>
      <c r="J8" s="94">
        <v>2014</v>
      </c>
      <c r="K8" s="94">
        <v>2015</v>
      </c>
      <c r="L8" s="94">
        <v>2016</v>
      </c>
      <c r="M8" s="94">
        <v>2017</v>
      </c>
      <c r="N8" s="94">
        <v>2018</v>
      </c>
      <c r="O8" s="94">
        <v>2019</v>
      </c>
      <c r="P8" s="94">
        <v>2020</v>
      </c>
      <c r="Q8" s="142"/>
      <c r="R8" s="142"/>
    </row>
    <row r="9" spans="2:18" s="1" customFormat="1" ht="33" customHeight="1" x14ac:dyDescent="0.25">
      <c r="B9" s="72" t="s">
        <v>70</v>
      </c>
      <c r="C9" s="73">
        <v>9.1270448550999994</v>
      </c>
      <c r="D9" s="73">
        <v>9.1390492745999996</v>
      </c>
      <c r="E9" s="73">
        <v>9.1674526884999992</v>
      </c>
      <c r="F9" s="73">
        <v>9.2942756893999992</v>
      </c>
      <c r="G9" s="73">
        <v>9.3535409131999998</v>
      </c>
      <c r="H9" s="73">
        <v>9.5240498765999995</v>
      </c>
      <c r="I9" s="73">
        <v>9.7341021334000004</v>
      </c>
      <c r="J9" s="73">
        <v>9.8043728024999997</v>
      </c>
      <c r="K9" s="73">
        <v>10.1452049648</v>
      </c>
      <c r="L9" s="73">
        <v>10.1260643301</v>
      </c>
      <c r="M9" s="73">
        <v>10.1737035014</v>
      </c>
      <c r="N9" s="73">
        <v>10.1499913162</v>
      </c>
      <c r="O9" s="73">
        <v>10.2688823927</v>
      </c>
      <c r="P9" s="73">
        <v>10.526361400700001</v>
      </c>
      <c r="Q9" s="252"/>
      <c r="R9" s="252"/>
    </row>
    <row r="10" spans="2:18" s="1" customFormat="1" ht="33" customHeight="1" x14ac:dyDescent="0.25">
      <c r="B10" s="38" t="s">
        <v>71</v>
      </c>
      <c r="C10" s="73">
        <v>10.611396854100001</v>
      </c>
      <c r="D10" s="73">
        <v>10.5774859747</v>
      </c>
      <c r="E10" s="73">
        <v>10.6520330473</v>
      </c>
      <c r="F10" s="73">
        <v>10.7865553624</v>
      </c>
      <c r="G10" s="73">
        <v>10.9221752438</v>
      </c>
      <c r="H10" s="73">
        <v>11.095796869699999</v>
      </c>
      <c r="I10" s="73">
        <v>11.012066627399999</v>
      </c>
      <c r="J10" s="73">
        <v>10.861076991199999</v>
      </c>
      <c r="K10" s="73">
        <v>11.2614805918</v>
      </c>
      <c r="L10" s="73">
        <v>11.1666784602</v>
      </c>
      <c r="M10" s="73">
        <v>11.3118213154</v>
      </c>
      <c r="N10" s="73">
        <v>11.401853170100001</v>
      </c>
      <c r="O10" s="73">
        <v>11.4791402714</v>
      </c>
      <c r="P10" s="73">
        <v>11.756143271999999</v>
      </c>
      <c r="Q10" s="252"/>
      <c r="R10" s="252"/>
    </row>
    <row r="11" spans="2:18" s="1" customFormat="1" ht="33" customHeight="1" x14ac:dyDescent="0.25">
      <c r="B11" s="72" t="s">
        <v>72</v>
      </c>
      <c r="C11" s="73">
        <v>5.9150727026999999</v>
      </c>
      <c r="D11" s="73">
        <v>6.0249953948000003</v>
      </c>
      <c r="E11" s="73">
        <v>6.0035623793999999</v>
      </c>
      <c r="F11" s="73">
        <v>6.0672186581999998</v>
      </c>
      <c r="G11" s="73">
        <v>6.1223440397999997</v>
      </c>
      <c r="H11" s="73">
        <v>6.2326388022000003</v>
      </c>
      <c r="I11" s="73">
        <v>6.8536361531000001</v>
      </c>
      <c r="J11" s="73">
        <v>7.3769438881999996</v>
      </c>
      <c r="K11" s="73">
        <v>7.5408537000999996</v>
      </c>
      <c r="L11" s="73">
        <v>7.7187432548999997</v>
      </c>
      <c r="M11" s="73">
        <v>7.4980185630999996</v>
      </c>
      <c r="N11" s="73">
        <v>7.2334663560000001</v>
      </c>
      <c r="O11" s="73">
        <v>7.4202209113000004</v>
      </c>
      <c r="P11" s="73">
        <v>7.6420266095000002</v>
      </c>
      <c r="Q11" s="252"/>
      <c r="R11" s="252"/>
    </row>
    <row r="12" spans="2:18" s="1" customFormat="1" ht="13.15" customHeight="1" x14ac:dyDescent="0.25">
      <c r="B12" s="301" t="s">
        <v>73</v>
      </c>
      <c r="C12" s="300"/>
      <c r="D12" s="300"/>
      <c r="E12" s="300"/>
      <c r="F12" s="8"/>
      <c r="G12" s="8"/>
      <c r="H12" s="8"/>
      <c r="I12" s="10"/>
      <c r="J12" s="11"/>
      <c r="K12" s="8"/>
      <c r="L12" s="8"/>
      <c r="M12" s="8"/>
    </row>
    <row r="13" spans="2:18" s="1" customFormat="1" ht="18" customHeight="1" x14ac:dyDescent="0.25">
      <c r="B13" s="300" t="s">
        <v>98</v>
      </c>
      <c r="C13" s="300"/>
      <c r="D13" s="300"/>
      <c r="E13" s="300"/>
      <c r="F13" s="8"/>
      <c r="G13" s="8"/>
      <c r="H13" s="8"/>
      <c r="I13" s="10"/>
      <c r="J13" s="11"/>
      <c r="K13" s="8"/>
      <c r="L13" s="8"/>
      <c r="M13" s="8"/>
    </row>
    <row r="14" spans="2:18" s="1" customFormat="1" ht="12.75" customHeight="1" x14ac:dyDescent="0.25">
      <c r="B14" s="34"/>
      <c r="C14" s="34"/>
      <c r="D14" s="34"/>
      <c r="E14" s="8"/>
      <c r="F14" s="8"/>
      <c r="G14" s="8"/>
      <c r="H14" s="8"/>
      <c r="I14" s="10"/>
      <c r="J14" s="11"/>
      <c r="K14" s="8"/>
      <c r="L14" s="8"/>
      <c r="M14" s="8"/>
    </row>
    <row r="15" spans="2:18" s="1" customFormat="1" ht="28.15" customHeight="1" x14ac:dyDescent="0.25">
      <c r="B15" s="12"/>
      <c r="C15" s="12"/>
      <c r="D15" s="12"/>
      <c r="E15" s="8"/>
      <c r="F15" s="8"/>
      <c r="G15" s="8"/>
      <c r="H15" s="8"/>
      <c r="I15" s="10"/>
      <c r="J15" s="11"/>
      <c r="K15" s="8"/>
      <c r="L15" s="8"/>
      <c r="M15" s="8"/>
    </row>
    <row r="16" spans="2:18" s="13" customFormat="1" ht="37.5" customHeight="1" x14ac:dyDescent="0.25">
      <c r="B16" s="288" t="s">
        <v>193</v>
      </c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</row>
    <row r="17" spans="1:21" s="1" customFormat="1" ht="33" customHeight="1" x14ac:dyDescent="0.25">
      <c r="B17" s="64"/>
      <c r="C17" s="64"/>
      <c r="D17" s="64"/>
      <c r="E17" s="65">
        <v>2009</v>
      </c>
      <c r="F17" s="65">
        <v>2010</v>
      </c>
      <c r="G17" s="65">
        <v>2011</v>
      </c>
      <c r="H17" s="65">
        <v>2012</v>
      </c>
      <c r="I17" s="65">
        <v>2013</v>
      </c>
      <c r="J17" s="65">
        <v>2014</v>
      </c>
      <c r="K17" s="65">
        <v>2015</v>
      </c>
      <c r="L17" s="65">
        <v>2016</v>
      </c>
      <c r="M17" s="65">
        <v>2017</v>
      </c>
      <c r="N17" s="65">
        <v>2018</v>
      </c>
      <c r="O17" s="65">
        <v>2019</v>
      </c>
      <c r="P17" s="8"/>
      <c r="Q17" s="8"/>
    </row>
    <row r="18" spans="1:21" s="16" customFormat="1" ht="14.45" customHeight="1" x14ac:dyDescent="0.25">
      <c r="A18" s="8"/>
      <c r="B18" s="66" t="str">
        <f>+B9</f>
        <v xml:space="preserve">Nacional </v>
      </c>
      <c r="C18" s="66"/>
      <c r="D18" s="66"/>
      <c r="E18" s="52">
        <f>+E9/E11</f>
        <v>1.527002154580128</v>
      </c>
      <c r="F18" s="52">
        <f t="shared" ref="F18:O18" si="0">+F9/F11</f>
        <v>1.5318840828059741</v>
      </c>
      <c r="G18" s="52">
        <f t="shared" si="0"/>
        <v>1.5277712020746803</v>
      </c>
      <c r="H18" s="52">
        <f t="shared" si="0"/>
        <v>1.5280927034048877</v>
      </c>
      <c r="I18" s="52">
        <f t="shared" si="0"/>
        <v>1.4202828857492127</v>
      </c>
      <c r="J18" s="52">
        <f t="shared" si="0"/>
        <v>1.3290561716462101</v>
      </c>
      <c r="K18" s="52">
        <f t="shared" si="0"/>
        <v>1.3453655737500203</v>
      </c>
      <c r="L18" s="52">
        <f t="shared" si="0"/>
        <v>1.311879926006321</v>
      </c>
      <c r="M18" s="52">
        <f t="shared" si="0"/>
        <v>1.3568522691405234</v>
      </c>
      <c r="N18" s="52">
        <f t="shared" si="0"/>
        <v>1.4031988007770033</v>
      </c>
      <c r="O18" s="52">
        <f t="shared" si="0"/>
        <v>1.383905211913822</v>
      </c>
      <c r="P18" s="23">
        <f>+N9/N11</f>
        <v>1.4031988007770033</v>
      </c>
      <c r="Q18" s="23">
        <f>+O9/O11</f>
        <v>1.383905211913822</v>
      </c>
      <c r="R18" s="15"/>
      <c r="S18" s="15"/>
      <c r="T18" s="15"/>
      <c r="U18" s="15"/>
    </row>
    <row r="19" spans="1:21" s="16" customFormat="1" ht="20.25" customHeight="1" x14ac:dyDescent="0.25">
      <c r="A19" s="8"/>
      <c r="B19" s="66" t="str">
        <f>+B10</f>
        <v xml:space="preserve">Urbana </v>
      </c>
      <c r="C19" s="66"/>
      <c r="D19" s="66"/>
      <c r="E19" s="52">
        <f>+E10/E11</f>
        <v>1.7742853949265653</v>
      </c>
      <c r="F19" s="52">
        <f t="shared" ref="F19:O19" si="1">+F10/F11</f>
        <v>1.7778418695725917</v>
      </c>
      <c r="G19" s="52">
        <f t="shared" si="1"/>
        <v>1.7839858676345797</v>
      </c>
      <c r="H19" s="52">
        <f t="shared" si="1"/>
        <v>1.7802727258610589</v>
      </c>
      <c r="I19" s="52">
        <f t="shared" si="1"/>
        <v>1.6067480650280916</v>
      </c>
      <c r="J19" s="52">
        <f t="shared" si="1"/>
        <v>1.4723003395177159</v>
      </c>
      <c r="K19" s="52">
        <f t="shared" si="1"/>
        <v>1.4933959787140096</v>
      </c>
      <c r="L19" s="52">
        <f t="shared" si="1"/>
        <v>1.4466964493359962</v>
      </c>
      <c r="M19" s="52">
        <f t="shared" si="1"/>
        <v>1.5086414124217922</v>
      </c>
      <c r="N19" s="52">
        <f t="shared" si="1"/>
        <v>1.5762640771312106</v>
      </c>
      <c r="O19" s="52">
        <f t="shared" si="1"/>
        <v>1.547007886775825</v>
      </c>
      <c r="P19" s="17">
        <f>+N10/N11</f>
        <v>1.5762640771312106</v>
      </c>
      <c r="Q19" s="17">
        <f>+O10/O11</f>
        <v>1.547007886775825</v>
      </c>
      <c r="R19" s="15"/>
      <c r="S19" s="15"/>
      <c r="T19" s="15"/>
      <c r="U19" s="15"/>
    </row>
    <row r="20" spans="1:21" s="19" customFormat="1" ht="15" customHeight="1" x14ac:dyDescent="0.25">
      <c r="A20" s="8"/>
      <c r="B20" s="66" t="str">
        <f>+B11</f>
        <v xml:space="preserve">Rural </v>
      </c>
      <c r="C20" s="66"/>
      <c r="D20" s="66"/>
      <c r="E20" s="52">
        <f>+E18+E19</f>
        <v>3.3012875495066933</v>
      </c>
      <c r="F20" s="52">
        <f t="shared" ref="F20:O20" si="2">+F18+F19</f>
        <v>3.3097259523785656</v>
      </c>
      <c r="G20" s="52">
        <f t="shared" si="2"/>
        <v>3.3117570697092598</v>
      </c>
      <c r="H20" s="52">
        <f t="shared" si="2"/>
        <v>3.3083654292659466</v>
      </c>
      <c r="I20" s="52">
        <f t="shared" si="2"/>
        <v>3.0270309507773043</v>
      </c>
      <c r="J20" s="52">
        <f t="shared" si="2"/>
        <v>2.801356511163926</v>
      </c>
      <c r="K20" s="52">
        <f t="shared" si="2"/>
        <v>2.8387615524640299</v>
      </c>
      <c r="L20" s="52">
        <f t="shared" si="2"/>
        <v>2.7585763753423169</v>
      </c>
      <c r="M20" s="52">
        <f t="shared" si="2"/>
        <v>2.8654936815623158</v>
      </c>
      <c r="N20" s="52">
        <f t="shared" si="2"/>
        <v>2.979462877908214</v>
      </c>
      <c r="O20" s="52">
        <f t="shared" si="2"/>
        <v>2.930913098689647</v>
      </c>
      <c r="P20" s="8"/>
      <c r="Q20" s="8"/>
      <c r="R20" s="8"/>
      <c r="S20" s="8"/>
      <c r="T20" s="8"/>
      <c r="U20" s="8"/>
    </row>
    <row r="21" spans="1:21" s="15" customFormat="1" x14ac:dyDescent="0.25">
      <c r="B21" s="67"/>
      <c r="C21" s="67"/>
      <c r="D21" s="67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>
        <v>2018</v>
      </c>
      <c r="Q21" s="20">
        <v>2019</v>
      </c>
    </row>
    <row r="22" spans="1:21" s="15" customFormat="1" x14ac:dyDescent="0.25">
      <c r="B22" s="63"/>
      <c r="C22" s="63"/>
      <c r="D22" s="63"/>
      <c r="E22" s="47"/>
      <c r="F22" s="47"/>
      <c r="G22" s="47"/>
      <c r="H22" s="47"/>
      <c r="I22" s="47"/>
      <c r="J22" s="47"/>
      <c r="K22" s="48"/>
      <c r="L22" s="47"/>
      <c r="M22" s="47"/>
      <c r="N22" s="47"/>
      <c r="O22" s="47"/>
      <c r="P22" s="8"/>
      <c r="Q22" s="8"/>
    </row>
    <row r="23" spans="1:21" s="15" customFormat="1" x14ac:dyDescent="0.25">
      <c r="B23" s="46"/>
      <c r="C23" s="46"/>
      <c r="D23" s="46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8"/>
      <c r="Q23" s="8"/>
    </row>
    <row r="24" spans="1:21" s="15" customFormat="1" x14ac:dyDescent="0.25">
      <c r="B24" s="46"/>
      <c r="C24" s="46"/>
      <c r="D24" s="46"/>
      <c r="E24" s="47"/>
      <c r="F24" s="47"/>
      <c r="G24" s="47"/>
      <c r="H24" s="47"/>
      <c r="I24" s="47"/>
      <c r="J24" s="47"/>
      <c r="K24" s="47"/>
      <c r="L24" s="47"/>
      <c r="M24" s="8"/>
      <c r="N24" s="8"/>
      <c r="O24" s="8"/>
      <c r="P24" s="8"/>
      <c r="Q24" s="8"/>
    </row>
    <row r="25" spans="1:21" s="1" customFormat="1" x14ac:dyDescent="0.25"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8"/>
      <c r="N25" s="8"/>
      <c r="O25" s="8"/>
      <c r="P25" s="8"/>
      <c r="Q25" s="8"/>
    </row>
    <row r="26" spans="1:21" s="1" customFormat="1" x14ac:dyDescent="0.25"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N26" s="21"/>
    </row>
    <row r="27" spans="1:21" s="1" customFormat="1" x14ac:dyDescent="0.25"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</row>
    <row r="28" spans="1:21" s="1" customFormat="1" x14ac:dyDescent="0.25"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8"/>
    </row>
    <row r="29" spans="1:21" s="1" customFormat="1" x14ac:dyDescent="0.25"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8"/>
    </row>
    <row r="30" spans="1:21" s="1" customFormat="1" x14ac:dyDescent="0.25"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</row>
    <row r="31" spans="1:21" s="1" customFormat="1" x14ac:dyDescent="0.25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</row>
    <row r="32" spans="1:21" s="1" customFormat="1" x14ac:dyDescent="0.25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</row>
    <row r="33" spans="2:12" s="1" customFormat="1" x14ac:dyDescent="0.25"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</row>
    <row r="34" spans="2:12" s="1" customFormat="1" x14ac:dyDescent="0.25"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7" spans="2:12" ht="15" customHeight="1" x14ac:dyDescent="0.25">
      <c r="B37" s="300" t="s">
        <v>98</v>
      </c>
      <c r="C37" s="300"/>
      <c r="D37" s="300"/>
      <c r="E37" s="300"/>
    </row>
    <row r="38" spans="2:12" ht="15.75" x14ac:dyDescent="0.3">
      <c r="B38" s="56" t="s">
        <v>61</v>
      </c>
    </row>
  </sheetData>
  <mergeCells count="6">
    <mergeCell ref="B5:P5"/>
    <mergeCell ref="B37:E37"/>
    <mergeCell ref="B13:E13"/>
    <mergeCell ref="B12:E12"/>
    <mergeCell ref="B16:P16"/>
    <mergeCell ref="B6:P6"/>
  </mergeCells>
  <conditionalFormatting sqref="B8:O8 Q8:R8">
    <cfRule type="containsText" dxfId="8" priority="4" operator="containsText" text="isflsh">
      <formula>NOT(ISERROR(SEARCH("isflsh",B8)))</formula>
    </cfRule>
  </conditionalFormatting>
  <conditionalFormatting sqref="E17:O17">
    <cfRule type="containsText" dxfId="7" priority="5" operator="containsText" text="isflsh">
      <formula>NOT(ISERROR(SEARCH("isflsh",E17)))</formula>
    </cfRule>
  </conditionalFormatting>
  <conditionalFormatting sqref="P8">
    <cfRule type="containsText" dxfId="6" priority="1" operator="containsText" text="isflsh">
      <formula>NOT(ISERROR(SEARCH("isflsh",P8)))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Índice</vt:lpstr>
      <vt:lpstr>1.1_Total_Alumnos</vt:lpstr>
      <vt:lpstr>1.2_Alumnos_público</vt:lpstr>
      <vt:lpstr>1.3_Alumnos_privado</vt:lpstr>
      <vt:lpstr>1.4_Alumnos_provincia</vt:lpstr>
      <vt:lpstr>1.5_Total_Docentes</vt:lpstr>
      <vt:lpstr>1.6_Docentes_prov</vt:lpstr>
      <vt:lpstr>1.7_Tasas_promoc</vt:lpstr>
      <vt:lpstr>1.8_Años_promed_escol</vt:lpstr>
      <vt:lpstr>1.9_Tasa_matricul</vt:lpstr>
      <vt:lpstr>1.10_Num_Instituc</vt:lpstr>
      <vt:lpstr>1.11_titulad_quintil_sect</vt:lpstr>
      <vt:lpstr>1.12_titulad_situa_pobrez</vt:lpstr>
      <vt:lpstr>1.13_titulad_situa_desemp</vt:lpstr>
      <vt:lpstr>'1.1_Total_Alumnos'!Área_de_impresión</vt:lpstr>
      <vt:lpstr>'1.10_Num_Instituc'!Área_de_impresión</vt:lpstr>
      <vt:lpstr>'1.11_titulad_quintil_sect'!Área_de_impresión</vt:lpstr>
      <vt:lpstr>'1.12_titulad_situa_pobrez'!Área_de_impresión</vt:lpstr>
      <vt:lpstr>'1.13_titulad_situa_desemp'!Área_de_impresión</vt:lpstr>
      <vt:lpstr>'1.2_Alumnos_público'!Área_de_impresión</vt:lpstr>
      <vt:lpstr>'1.3_Alumnos_privado'!Área_de_impresión</vt:lpstr>
      <vt:lpstr>'1.4_Alumnos_provincia'!Área_de_impresión</vt:lpstr>
      <vt:lpstr>'1.5_Total_Docentes'!Área_de_impresión</vt:lpstr>
      <vt:lpstr>'1.6_Docentes_prov'!Área_de_impresión</vt:lpstr>
      <vt:lpstr>'1.7_Tasas_promoc'!Área_de_impresión</vt:lpstr>
      <vt:lpstr>'1.8_Años_promed_escol'!Área_de_impresión</vt:lpstr>
      <vt:lpstr>'1.9_Tasa_matricul'!Área_de_impresión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Lorena Ramos</dc:creator>
  <cp:lastModifiedBy>INEC Mireya Barrera</cp:lastModifiedBy>
  <cp:lastPrinted>2019-12-16T21:07:55Z</cp:lastPrinted>
  <dcterms:created xsi:type="dcterms:W3CDTF">2019-11-23T16:21:41Z</dcterms:created>
  <dcterms:modified xsi:type="dcterms:W3CDTF">2023-10-03T21:03:37Z</dcterms:modified>
</cp:coreProperties>
</file>