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lery_INEC\PUBLICACIONES\PUBLICACIÓN II T 2024\4. DOCUMENTOS DE PUBLICACIÓN\2024_ESED_IIT_DECON\5. 2024_ESED_Tabulados_IIT\"/>
    </mc:Choice>
  </mc:AlternateContent>
  <bookViews>
    <workbookView xWindow="0" yWindow="0" windowWidth="13121" windowHeight="6106"/>
  </bookViews>
  <sheets>
    <sheet name="ÍNDICE" sheetId="1" r:id="rId1"/>
    <sheet name="C-A1" sheetId="2" r:id="rId2"/>
    <sheet name="C-B1" sheetId="3" r:id="rId3"/>
    <sheet name="C-C1" sheetId="4" r:id="rId4"/>
    <sheet name="C-C2" sheetId="5" r:id="rId5"/>
    <sheet name="C-C3" sheetId="6" r:id="rId6"/>
    <sheet name="C-C4" sheetId="7" r:id="rId7"/>
    <sheet name="C-D1" sheetId="8" r:id="rId8"/>
    <sheet name="C-D2" sheetId="9" r:id="rId9"/>
    <sheet name="C-D3" sheetId="10" r:id="rId10"/>
    <sheet name="C-E1" sheetId="11" r:id="rId11"/>
    <sheet name="C-F1" sheetId="12" r:id="rId12"/>
    <sheet name="C-F2" sheetId="13" r:id="rId13"/>
    <sheet name="C-F3" sheetId="14" r:id="rId14"/>
  </sheets>
  <calcPr calcId="152511"/>
</workbook>
</file>

<file path=xl/calcChain.xml><?xml version="1.0" encoding="utf-8"?>
<calcChain xmlns="http://schemas.openxmlformats.org/spreadsheetml/2006/main">
  <c r="S4" i="14" l="1"/>
  <c r="T4" i="13"/>
  <c r="H4" i="12"/>
  <c r="J4" i="11"/>
  <c r="I4" i="10"/>
  <c r="K4" i="9"/>
  <c r="S4" i="8"/>
  <c r="H4" i="7"/>
  <c r="S4" i="6"/>
  <c r="H4" i="5"/>
  <c r="S4" i="4"/>
  <c r="S4" i="3"/>
  <c r="J4" i="2"/>
  <c r="C23" i="1"/>
  <c r="C22" i="1"/>
  <c r="C21" i="1"/>
  <c r="C19" i="1"/>
  <c r="C17" i="1"/>
  <c r="C16" i="1"/>
  <c r="C15" i="1"/>
  <c r="C13" i="1"/>
  <c r="C12" i="1"/>
  <c r="C11" i="1"/>
  <c r="C10" i="1"/>
  <c r="C8" i="1"/>
  <c r="C6" i="1"/>
</calcChain>
</file>

<file path=xl/sharedStrings.xml><?xml version="1.0" encoding="utf-8"?>
<sst xmlns="http://schemas.openxmlformats.org/spreadsheetml/2006/main" count="478" uniqueCount="145">
  <si>
    <t>Cuadro No.</t>
  </si>
  <si>
    <t>Contenido</t>
  </si>
  <si>
    <t>A</t>
  </si>
  <si>
    <t>Cuadro resumen</t>
  </si>
  <si>
    <t>A1</t>
  </si>
  <si>
    <t>B</t>
  </si>
  <si>
    <t>Número de permisos de construcción</t>
  </si>
  <si>
    <t>B1</t>
  </si>
  <si>
    <t>C</t>
  </si>
  <si>
    <t>Número de edificaciones a construir</t>
  </si>
  <si>
    <t>C1</t>
  </si>
  <si>
    <t>C2</t>
  </si>
  <si>
    <t>C3</t>
  </si>
  <si>
    <t>C4</t>
  </si>
  <si>
    <t>D</t>
  </si>
  <si>
    <t>Número de viviendas proyectadas</t>
  </si>
  <si>
    <t>D1</t>
  </si>
  <si>
    <t>D2</t>
  </si>
  <si>
    <t>D3</t>
  </si>
  <si>
    <t>E</t>
  </si>
  <si>
    <t>Superficie del terreno y áreas a construir</t>
  </si>
  <si>
    <t>E1</t>
  </si>
  <si>
    <t>F</t>
  </si>
  <si>
    <t>Valor estimado de la edificación</t>
  </si>
  <si>
    <t>F1</t>
  </si>
  <si>
    <t>F2</t>
  </si>
  <si>
    <t>F3</t>
  </si>
  <si>
    <t>Dirección responsable de la información estadística y contenidos:</t>
  </si>
  <si>
    <t>Dirección de Estadísticas Económicas</t>
  </si>
  <si>
    <t>Realizadores</t>
  </si>
  <si>
    <t>Elaboración:</t>
  </si>
  <si>
    <t>Revisión:</t>
  </si>
  <si>
    <t>Aprobación:</t>
  </si>
  <si>
    <t>Valery Paz y Miño / Enrique Vallejo / Alejandro Cordova</t>
  </si>
  <si>
    <t>Lorena Ramos / Roberto Chaves</t>
  </si>
  <si>
    <t>Diana Barco</t>
  </si>
  <si>
    <t>Cuadro A1</t>
  </si>
  <si>
    <t/>
  </si>
  <si>
    <t>Número de edificaciones</t>
  </si>
  <si>
    <t>Número de viviendas</t>
  </si>
  <si>
    <t>Superficie del terreno (m2)</t>
  </si>
  <si>
    <t>Área total a construir (m2)</t>
  </si>
  <si>
    <t>Valor estimado de la edificación (dólares)</t>
  </si>
  <si>
    <t>2021-I</t>
  </si>
  <si>
    <t>2021-II</t>
  </si>
  <si>
    <t>2021-III</t>
  </si>
  <si>
    <t>2021-IV</t>
  </si>
  <si>
    <t>2021</t>
  </si>
  <si>
    <t>2022-I</t>
  </si>
  <si>
    <t>2022-II</t>
  </si>
  <si>
    <t>2022-III</t>
  </si>
  <si>
    <t>2022-IV</t>
  </si>
  <si>
    <t>2022</t>
  </si>
  <si>
    <t>2023-I</t>
  </si>
  <si>
    <t>2023-II</t>
  </si>
  <si>
    <t>2023-III</t>
  </si>
  <si>
    <t>2023-IV</t>
  </si>
  <si>
    <t>2023</t>
  </si>
  <si>
    <t>2024-I</t>
  </si>
  <si>
    <t>2024-II</t>
  </si>
  <si>
    <t>Trimestres</t>
  </si>
  <si>
    <t>Fuente: Estadísticas de Edificaciones, acumulada trimestral 2021 - 2024.</t>
  </si>
  <si>
    <t>Nota 1: Los resultados del año 2022 son cifras semi-definitivas, del año 2023 son cifras provisionales, y del año 2024 son cifras preliminares.</t>
  </si>
  <si>
    <t>Cuadro B1</t>
  </si>
  <si>
    <t>Ambato</t>
  </si>
  <si>
    <t>Cuenca</t>
  </si>
  <si>
    <t>Daule</t>
  </si>
  <si>
    <t>Durán</t>
  </si>
  <si>
    <t>Guayaquil</t>
  </si>
  <si>
    <t>Ibarra</t>
  </si>
  <si>
    <t>La Libertad</t>
  </si>
  <si>
    <t>Loja</t>
  </si>
  <si>
    <t>Machala</t>
  </si>
  <si>
    <t>Manta</t>
  </si>
  <si>
    <t>Portoviejo</t>
  </si>
  <si>
    <t>Quito</t>
  </si>
  <si>
    <t>Riobamba</t>
  </si>
  <si>
    <t>Samborondón</t>
  </si>
  <si>
    <t>Santo Domingo</t>
  </si>
  <si>
    <t>Trimestres / Cantones</t>
  </si>
  <si>
    <t>-</t>
  </si>
  <si>
    <t>Cuadro C1</t>
  </si>
  <si>
    <t>Cuadro C2</t>
  </si>
  <si>
    <t>Total de edificaciones</t>
  </si>
  <si>
    <t>Nueva Construcción</t>
  </si>
  <si>
    <t>Ampliación</t>
  </si>
  <si>
    <t>Reconstrucción</t>
  </si>
  <si>
    <t>Tipo de obra</t>
  </si>
  <si>
    <t>Cuadro C3</t>
  </si>
  <si>
    <t>Edificaciones con una vivienda</t>
  </si>
  <si>
    <t>Edificaciones con dos viviendas</t>
  </si>
  <si>
    <t>Edificaciones con tres o más viviendas</t>
  </si>
  <si>
    <t>Comercial</t>
  </si>
  <si>
    <t>Industrial</t>
  </si>
  <si>
    <t>Edificio administrativo (público)</t>
  </si>
  <si>
    <t>Educación particular</t>
  </si>
  <si>
    <t>Educación pública</t>
  </si>
  <si>
    <t>Cultura</t>
  </si>
  <si>
    <t>Complejos recreacionales</t>
  </si>
  <si>
    <t>Hospitales, clínicas y otros establecimientos de salud particular</t>
  </si>
  <si>
    <t>Hospitales, clínicas y otros establecimientos de salud pública</t>
  </si>
  <si>
    <t>Transporte y comunicaciones</t>
  </si>
  <si>
    <t>Mixto residencial y no residencial</t>
  </si>
  <si>
    <t>Otras</t>
  </si>
  <si>
    <t>Cuadro C4</t>
  </si>
  <si>
    <t>Internet / celular</t>
  </si>
  <si>
    <t>Área urbana</t>
  </si>
  <si>
    <t>Área rural</t>
  </si>
  <si>
    <t>Con acceso</t>
  </si>
  <si>
    <t>Sin acceso</t>
  </si>
  <si>
    <t>Nota 1: Se excluye la categoría (No responde) para la construcción de este tabulado.</t>
  </si>
  <si>
    <t>Nota 2: Los resultados del año 2022 son cifras semi-definitivas, del año 2023 son cifras provisionales, y del año 2024 son cifras preliminares.</t>
  </si>
  <si>
    <t>Cuadro D1</t>
  </si>
  <si>
    <t>Cuadro D2</t>
  </si>
  <si>
    <t>Total de viviendas</t>
  </si>
  <si>
    <t>Menos de 100 m2</t>
  </si>
  <si>
    <t>100 a 199 m2</t>
  </si>
  <si>
    <t>200 a 299 m2</t>
  </si>
  <si>
    <t>300 a 399 m2</t>
  </si>
  <si>
    <t>400 a 499 m2</t>
  </si>
  <si>
    <t>500 y más m2</t>
  </si>
  <si>
    <t>Rangos de área total a construir</t>
  </si>
  <si>
    <t>Cuadro D3</t>
  </si>
  <si>
    <t>1</t>
  </si>
  <si>
    <t>2</t>
  </si>
  <si>
    <t>3</t>
  </si>
  <si>
    <t>4</t>
  </si>
  <si>
    <t>5 y más</t>
  </si>
  <si>
    <t>Número de dormitorios por vivienda</t>
  </si>
  <si>
    <t>Cuadro E1</t>
  </si>
  <si>
    <t>Superficie total del terreno</t>
  </si>
  <si>
    <t>Total</t>
  </si>
  <si>
    <t>Residencial</t>
  </si>
  <si>
    <t>No residencial</t>
  </si>
  <si>
    <t>Parqueadero*</t>
  </si>
  <si>
    <t>Área para espacios verdes</t>
  </si>
  <si>
    <t>Área a construir</t>
  </si>
  <si>
    <t>* Parqueaderos de las edificaciones con fines no residenciales.</t>
  </si>
  <si>
    <t>Cuadro F1</t>
  </si>
  <si>
    <t>Monto total de financiamiento</t>
  </si>
  <si>
    <t>Cuadro F2</t>
  </si>
  <si>
    <t>Cuadro F3</t>
  </si>
  <si>
    <t>Nota 1: Para la construcción de este tabulado se excluye los proyectos de reconstrucciones.</t>
  </si>
  <si>
    <t>Nota 2: Para el I y II trimestre 2024, no se dispone de la información de registros administrativos del D. M. Quito.  La información será actualizada, una vez que se disponga de la data.</t>
  </si>
  <si>
    <t>Nota 3: Para el I y II trimestre 2024, no se dispone de la información de registros administrativos del D. M. Quito.  La información será actualizada, una vez que se disponga de la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</si>
</sst>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b/>
      <sz val="13"/>
      <color rgb="FFFFFFFF"/>
      <name val="Century Gothic"/>
    </font>
    <font>
      <b/>
      <sz val="13"/>
      <color rgb="FF595959"/>
      <name val="Century Gothic"/>
    </font>
    <font>
      <sz val="13"/>
      <color rgb="FF595959"/>
      <name val="Century Gothic"/>
    </font>
    <font>
      <b/>
      <sz val="11"/>
      <color rgb="FF595959"/>
      <name val="Century Gothic"/>
    </font>
    <font>
      <sz val="11"/>
      <color rgb="FF595959"/>
      <name val="Century Gothic"/>
    </font>
    <font>
      <b/>
      <sz val="14"/>
      <color rgb="FF595959"/>
      <name val="Century Gothic"/>
    </font>
    <font>
      <b/>
      <sz val="15"/>
      <color rgb="FFFFFFFF"/>
      <name val="Century Gothic"/>
    </font>
  </fonts>
  <fills count="5">
    <fill>
      <patternFill patternType="none"/>
    </fill>
    <fill>
      <patternFill patternType="gray125"/>
    </fill>
    <fill>
      <patternFill patternType="solid">
        <fgColor rgb="FF043F5C"/>
      </patternFill>
    </fill>
    <fill>
      <patternFill patternType="solid">
        <fgColor rgb="FF87D3D5"/>
      </patternFill>
    </fill>
    <fill>
      <patternFill patternType="solid">
        <fgColor rgb="FF7F7F7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68035</xdr:rowOff>
    </xdr:from>
    <xdr:ext cx="1287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5107" y="68035"/>
          <a:ext cx="12873600" cy="209520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0808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48104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24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55752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3</xdr:row>
      <xdr:rowOff>0</xdr:rowOff>
    </xdr:from>
    <xdr:ext cx="763200" cy="92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9852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114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3480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9216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044000" cy="19800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33136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17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6902000" cy="20952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3</xdr:row>
      <xdr:rowOff>0</xdr:rowOff>
    </xdr:from>
    <xdr:ext cx="763200" cy="77400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1"/>
  <sheetViews>
    <sheetView showGridLines="0" tabSelected="1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"/>
    </sheetView>
  </sheetViews>
  <sheetFormatPr baseColWidth="10" defaultRowHeight="14.4" x14ac:dyDescent="0.3"/>
  <cols>
    <col min="1" max="1" width="8.69921875" customWidth="1"/>
    <col min="2" max="2" width="20.69921875" customWidth="1"/>
    <col min="3" max="3" width="170.69921875" customWidth="1"/>
  </cols>
  <sheetData>
    <row r="1" spans="2:3" ht="165.05" customHeight="1" x14ac:dyDescent="0.3"/>
    <row r="4" spans="2:3" ht="26.25" customHeight="1" x14ac:dyDescent="0.3">
      <c r="B4" s="1" t="s">
        <v>0</v>
      </c>
      <c r="C4" s="1" t="s">
        <v>1</v>
      </c>
    </row>
    <row r="5" spans="2:3" ht="26.25" customHeight="1" x14ac:dyDescent="0.3">
      <c r="B5" s="3" t="s">
        <v>2</v>
      </c>
      <c r="C5" s="2" t="s">
        <v>3</v>
      </c>
    </row>
    <row r="6" spans="2:3" ht="26.25" customHeight="1" x14ac:dyDescent="0.3">
      <c r="B6" s="5" t="s">
        <v>4</v>
      </c>
      <c r="C6" s="4" t="str">
        <f>HYPERLINK("#'C-A1'!A1", "Resultados de las principales variables")</f>
        <v>Resultados de las principales variables</v>
      </c>
    </row>
    <row r="7" spans="2:3" ht="26.25" customHeight="1" x14ac:dyDescent="0.3">
      <c r="B7" s="3" t="s">
        <v>5</v>
      </c>
      <c r="C7" s="2" t="s">
        <v>6</v>
      </c>
    </row>
    <row r="8" spans="2:3" ht="26.25" customHeight="1" x14ac:dyDescent="0.3">
      <c r="B8" s="5" t="s">
        <v>7</v>
      </c>
      <c r="C8" s="4" t="str">
        <f>HYPERLINK("#'C-B1'!A1", "Permisos de construcción, por trimestres, según cantones")</f>
        <v>Permisos de construcción, por trimestres, según cantones</v>
      </c>
    </row>
    <row r="9" spans="2:3" ht="26.25" customHeight="1" x14ac:dyDescent="0.3">
      <c r="B9" s="3" t="s">
        <v>8</v>
      </c>
      <c r="C9" s="2" t="s">
        <v>9</v>
      </c>
    </row>
    <row r="10" spans="2:3" ht="26.25" customHeight="1" x14ac:dyDescent="0.3">
      <c r="B10" s="5" t="s">
        <v>10</v>
      </c>
      <c r="C10" s="4" t="str">
        <f>HYPERLINK("#'C-C1'!A1", "Edificaciones a construir, por trimestres, según cantones")</f>
        <v>Edificaciones a construir, por trimestres, según cantones</v>
      </c>
    </row>
    <row r="11" spans="2:3" ht="26.25" customHeight="1" x14ac:dyDescent="0.3">
      <c r="B11" s="5" t="s">
        <v>11</v>
      </c>
      <c r="C11" s="4" t="str">
        <f>HYPERLINK("#'C-C2'!A1", "Edificaciones a construir, por trimestres, según tipo de obra")</f>
        <v>Edificaciones a construir, por trimestres, según tipo de obra</v>
      </c>
    </row>
    <row r="12" spans="2:3" ht="26.25" customHeight="1" x14ac:dyDescent="0.3">
      <c r="B12" s="5" t="s">
        <v>12</v>
      </c>
      <c r="C12" s="4" t="str">
        <f>HYPERLINK("#'C-C3'!A1", "Edificaciones a construir, por trimestres, según uso de la edificación")</f>
        <v>Edificaciones a construir, por trimestres, según uso de la edificación</v>
      </c>
    </row>
    <row r="13" spans="2:3" ht="26.25" customHeight="1" x14ac:dyDescent="0.3">
      <c r="B13" s="5" t="s">
        <v>13</v>
      </c>
      <c r="C13" s="4" t="str">
        <f>HYPERLINK("#'C-C4'!A1", "Edificaciones a construir, por trimestres, según acceso a internet/celular")</f>
        <v>Edificaciones a construir, por trimestres, según acceso a internet/celular</v>
      </c>
    </row>
    <row r="14" spans="2:3" ht="26.25" customHeight="1" x14ac:dyDescent="0.3">
      <c r="B14" s="3" t="s">
        <v>14</v>
      </c>
      <c r="C14" s="2" t="s">
        <v>15</v>
      </c>
    </row>
    <row r="15" spans="2:3" ht="26.25" customHeight="1" x14ac:dyDescent="0.3">
      <c r="B15" s="5" t="s">
        <v>16</v>
      </c>
      <c r="C15" s="4" t="str">
        <f>HYPERLINK("#'C-D1'!A1", "Viviendas a construir, por trimestres, según cantones")</f>
        <v>Viviendas a construir, por trimestres, según cantones</v>
      </c>
    </row>
    <row r="16" spans="2:3" ht="26.25" customHeight="1" x14ac:dyDescent="0.3">
      <c r="B16" s="5" t="s">
        <v>17</v>
      </c>
      <c r="C16" s="4" t="str">
        <f>HYPERLINK("#'C-D2'!A1", "Viviendas a construir, por trimestres, según metros cuadrados")</f>
        <v>Viviendas a construir, por trimestres, según metros cuadrados</v>
      </c>
    </row>
    <row r="17" spans="2:3" ht="26.25" customHeight="1" x14ac:dyDescent="0.3">
      <c r="B17" s="5" t="s">
        <v>18</v>
      </c>
      <c r="C17" s="4" t="str">
        <f>HYPERLINK("#'C-D3'!A1", "Viviendas a construir, por trimestres, según número de dormitorios")</f>
        <v>Viviendas a construir, por trimestres, según número de dormitorios</v>
      </c>
    </row>
    <row r="18" spans="2:3" ht="26.25" customHeight="1" x14ac:dyDescent="0.3">
      <c r="B18" s="3" t="s">
        <v>19</v>
      </c>
      <c r="C18" s="2" t="s">
        <v>20</v>
      </c>
    </row>
    <row r="19" spans="2:3" ht="26.25" customHeight="1" x14ac:dyDescent="0.3">
      <c r="B19" s="5" t="s">
        <v>21</v>
      </c>
      <c r="C19" s="4" t="str">
        <f>HYPERLINK("#'C-E1'!A1", "Superficie del terreno y área a construir, por trimestres, según uso de la edificación")</f>
        <v>Superficie del terreno y área a construir, por trimestres, según uso de la edificación</v>
      </c>
    </row>
    <row r="20" spans="2:3" ht="26.25" customHeight="1" x14ac:dyDescent="0.3">
      <c r="B20" s="3" t="s">
        <v>22</v>
      </c>
      <c r="C20" s="2" t="s">
        <v>23</v>
      </c>
    </row>
    <row r="21" spans="2:3" ht="26.25" customHeight="1" x14ac:dyDescent="0.3">
      <c r="B21" s="5" t="s">
        <v>24</v>
      </c>
      <c r="C21" s="4" t="str">
        <f>HYPERLINK("#'C-F1'!A1", "Valor estimado del financiamiento de la edificación, por trimestres, según tipo de obra")</f>
        <v>Valor estimado del financiamiento de la edificación, por trimestres, según tipo de obra</v>
      </c>
    </row>
    <row r="22" spans="2:3" ht="26.25" customHeight="1" x14ac:dyDescent="0.3">
      <c r="B22" s="5" t="s">
        <v>25</v>
      </c>
      <c r="C22" s="4" t="str">
        <f>HYPERLINK("#'C-F2'!A1", "Valor estimado del financiamiento de la edificación, por trimestres, según uso de la edificación")</f>
        <v>Valor estimado del financiamiento de la edificación, por trimestres, según uso de la edificación</v>
      </c>
    </row>
    <row r="23" spans="2:3" ht="26.25" customHeight="1" x14ac:dyDescent="0.3">
      <c r="B23" s="5" t="s">
        <v>26</v>
      </c>
      <c r="C23" s="4" t="str">
        <f>HYPERLINK("#'C-F3'!A1", "Valor estimado de la edificación, por trimestres, según cantones")</f>
        <v>Valor estimado de la edificación, por trimestres, según cantones</v>
      </c>
    </row>
    <row r="24" spans="2:3" ht="26.25" customHeight="1" x14ac:dyDescent="0.3"/>
    <row r="25" spans="2:3" ht="26.25" customHeight="1" x14ac:dyDescent="0.3"/>
    <row r="26" spans="2:3" ht="18" customHeight="1" x14ac:dyDescent="0.3">
      <c r="B26" s="6" t="s">
        <v>27</v>
      </c>
      <c r="C26" s="7"/>
    </row>
    <row r="27" spans="2:3" ht="18" customHeight="1" x14ac:dyDescent="0.3">
      <c r="B27" s="6" t="s">
        <v>28</v>
      </c>
      <c r="C27" s="7"/>
    </row>
    <row r="28" spans="2:3" ht="18" customHeight="1" x14ac:dyDescent="0.3">
      <c r="B28" s="6"/>
      <c r="C28" s="7"/>
    </row>
    <row r="29" spans="2:3" ht="18" customHeight="1" x14ac:dyDescent="0.3">
      <c r="B29" s="6" t="s">
        <v>29</v>
      </c>
      <c r="C29" s="7"/>
    </row>
    <row r="30" spans="2:3" ht="18" customHeight="1" x14ac:dyDescent="0.3">
      <c r="B30" s="6" t="s">
        <v>30</v>
      </c>
      <c r="C30" s="7" t="s">
        <v>33</v>
      </c>
    </row>
    <row r="31" spans="2:3" ht="18" customHeight="1" x14ac:dyDescent="0.3">
      <c r="B31" s="6" t="s">
        <v>31</v>
      </c>
      <c r="C31" s="7" t="s">
        <v>34</v>
      </c>
    </row>
    <row r="32" spans="2:3" ht="18" customHeight="1" x14ac:dyDescent="0.3">
      <c r="B32" s="6" t="s">
        <v>32</v>
      </c>
      <c r="C32" s="7" t="s">
        <v>35</v>
      </c>
    </row>
    <row r="33" ht="26.25" customHeight="1" x14ac:dyDescent="0.3"/>
    <row r="34" ht="26.25" customHeight="1" x14ac:dyDescent="0.3"/>
    <row r="35" ht="26.25" customHeight="1" x14ac:dyDescent="0.3"/>
    <row r="36" ht="26.25" customHeight="1" x14ac:dyDescent="0.3"/>
    <row r="37" ht="26.25" customHeight="1" x14ac:dyDescent="0.3"/>
    <row r="38" ht="26.25" customHeight="1" x14ac:dyDescent="0.3"/>
    <row r="39" ht="26.25" customHeight="1" x14ac:dyDescent="0.3"/>
    <row r="40" ht="26.25" customHeight="1" x14ac:dyDescent="0.3"/>
    <row r="41" ht="26.25" customHeight="1" x14ac:dyDescent="0.3"/>
  </sheetData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showGridLines="0" zoomScale="60"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C22" sqref="C22"/>
    </sheetView>
  </sheetViews>
  <sheetFormatPr baseColWidth="10" defaultRowHeight="14.4" x14ac:dyDescent="0.3"/>
  <cols>
    <col min="1" max="1" width="8.69921875" customWidth="1"/>
    <col min="2" max="2" width="35.69921875" customWidth="1"/>
    <col min="3" max="7" width="25.69921875" customWidth="1"/>
    <col min="9" max="9" width="15.69921875" customWidth="1"/>
  </cols>
  <sheetData>
    <row r="1" spans="2:9" ht="165.05" customHeight="1" x14ac:dyDescent="0.3"/>
    <row r="2" spans="2:9" ht="60.05" customHeight="1" x14ac:dyDescent="0.3">
      <c r="B2" s="8" t="s">
        <v>122</v>
      </c>
    </row>
    <row r="4" spans="2:9" ht="29.95" customHeight="1" x14ac:dyDescent="0.3">
      <c r="B4" s="12" t="s">
        <v>60</v>
      </c>
      <c r="C4" s="12" t="s">
        <v>128</v>
      </c>
      <c r="D4" s="12"/>
      <c r="E4" s="12"/>
      <c r="F4" s="12"/>
      <c r="G4" s="12"/>
      <c r="I4" s="13" t="str">
        <f>HYPERLINK("#'ÍNDICE'!A1", "Índice")</f>
        <v>Índice</v>
      </c>
    </row>
    <row r="5" spans="2:9" ht="29.95" customHeight="1" x14ac:dyDescent="0.3">
      <c r="B5" s="12" t="s">
        <v>37</v>
      </c>
      <c r="C5" s="1" t="s">
        <v>123</v>
      </c>
      <c r="D5" s="1" t="s">
        <v>124</v>
      </c>
      <c r="E5" s="1" t="s">
        <v>125</v>
      </c>
      <c r="F5" s="1" t="s">
        <v>126</v>
      </c>
      <c r="G5" s="1" t="s">
        <v>127</v>
      </c>
      <c r="I5" s="14"/>
    </row>
    <row r="6" spans="2:9" ht="39.9" customHeight="1" x14ac:dyDescent="0.3">
      <c r="B6" s="5" t="s">
        <v>43</v>
      </c>
      <c r="C6" s="9">
        <v>495</v>
      </c>
      <c r="D6" s="9">
        <v>1703</v>
      </c>
      <c r="E6" s="9">
        <v>3120</v>
      </c>
      <c r="F6" s="9">
        <v>589</v>
      </c>
      <c r="G6" s="9">
        <v>332</v>
      </c>
    </row>
    <row r="7" spans="2:9" ht="39.9" customHeight="1" x14ac:dyDescent="0.3">
      <c r="B7" s="5" t="s">
        <v>44</v>
      </c>
      <c r="C7" s="9">
        <v>309</v>
      </c>
      <c r="D7" s="9">
        <v>1932</v>
      </c>
      <c r="E7" s="9">
        <v>4039</v>
      </c>
      <c r="F7" s="9">
        <v>1080</v>
      </c>
      <c r="G7" s="9">
        <v>305</v>
      </c>
    </row>
    <row r="8" spans="2:9" ht="39.9" customHeight="1" x14ac:dyDescent="0.3">
      <c r="B8" s="5" t="s">
        <v>45</v>
      </c>
      <c r="C8" s="9">
        <v>395</v>
      </c>
      <c r="D8" s="9">
        <v>2255</v>
      </c>
      <c r="E8" s="9">
        <v>3909</v>
      </c>
      <c r="F8" s="9">
        <v>993</v>
      </c>
      <c r="G8" s="9">
        <v>382</v>
      </c>
    </row>
    <row r="9" spans="2:9" ht="39.9" customHeight="1" x14ac:dyDescent="0.3">
      <c r="B9" s="5" t="s">
        <v>46</v>
      </c>
      <c r="C9" s="9">
        <v>419</v>
      </c>
      <c r="D9" s="9">
        <v>1666</v>
      </c>
      <c r="E9" s="9">
        <v>3416</v>
      </c>
      <c r="F9" s="9">
        <v>656</v>
      </c>
      <c r="G9" s="9">
        <v>600</v>
      </c>
    </row>
    <row r="10" spans="2:9" ht="39.9" customHeight="1" x14ac:dyDescent="0.3">
      <c r="B10" s="3" t="s">
        <v>47</v>
      </c>
      <c r="C10" s="10">
        <v>1618</v>
      </c>
      <c r="D10" s="10">
        <v>7556</v>
      </c>
      <c r="E10" s="10">
        <v>14484</v>
      </c>
      <c r="F10" s="10">
        <v>3318</v>
      </c>
      <c r="G10" s="10">
        <v>1619</v>
      </c>
    </row>
    <row r="11" spans="2:9" ht="39.9" customHeight="1" x14ac:dyDescent="0.3">
      <c r="B11" s="5" t="s">
        <v>48</v>
      </c>
      <c r="C11" s="9">
        <v>1787</v>
      </c>
      <c r="D11" s="9">
        <v>669</v>
      </c>
      <c r="E11" s="9">
        <v>2038</v>
      </c>
      <c r="F11" s="9">
        <v>2093</v>
      </c>
      <c r="G11" s="9">
        <v>1467</v>
      </c>
    </row>
    <row r="12" spans="2:9" ht="39.9" customHeight="1" x14ac:dyDescent="0.3">
      <c r="B12" s="5" t="s">
        <v>49</v>
      </c>
      <c r="C12" s="9">
        <v>2160</v>
      </c>
      <c r="D12" s="9">
        <v>738</v>
      </c>
      <c r="E12" s="9">
        <v>2167</v>
      </c>
      <c r="F12" s="9">
        <v>2121</v>
      </c>
      <c r="G12" s="9">
        <v>1341</v>
      </c>
    </row>
    <row r="13" spans="2:9" ht="39.9" customHeight="1" x14ac:dyDescent="0.3">
      <c r="B13" s="5" t="s">
        <v>50</v>
      </c>
      <c r="C13" s="9">
        <v>3038</v>
      </c>
      <c r="D13" s="9">
        <v>826</v>
      </c>
      <c r="E13" s="9">
        <v>2369</v>
      </c>
      <c r="F13" s="9">
        <v>1231</v>
      </c>
      <c r="G13" s="9">
        <v>1318</v>
      </c>
    </row>
    <row r="14" spans="2:9" ht="39.9" customHeight="1" x14ac:dyDescent="0.3">
      <c r="B14" s="5" t="s">
        <v>51</v>
      </c>
      <c r="C14" s="9">
        <v>2003</v>
      </c>
      <c r="D14" s="9">
        <v>763</v>
      </c>
      <c r="E14" s="9">
        <v>2171</v>
      </c>
      <c r="F14" s="9">
        <v>1742</v>
      </c>
      <c r="G14" s="9">
        <v>1126</v>
      </c>
    </row>
    <row r="15" spans="2:9" ht="39.9" customHeight="1" x14ac:dyDescent="0.3">
      <c r="B15" s="3" t="s">
        <v>52</v>
      </c>
      <c r="C15" s="10">
        <v>8988</v>
      </c>
      <c r="D15" s="10">
        <v>2996</v>
      </c>
      <c r="E15" s="10">
        <v>8745</v>
      </c>
      <c r="F15" s="10">
        <v>7187</v>
      </c>
      <c r="G15" s="10">
        <v>5252</v>
      </c>
    </row>
    <row r="16" spans="2:9" ht="39.9" customHeight="1" x14ac:dyDescent="0.3">
      <c r="B16" s="5" t="s">
        <v>53</v>
      </c>
      <c r="C16" s="9">
        <v>2178</v>
      </c>
      <c r="D16" s="9">
        <v>769</v>
      </c>
      <c r="E16" s="9">
        <v>1721</v>
      </c>
      <c r="F16" s="9">
        <v>1193</v>
      </c>
      <c r="G16" s="9">
        <v>1647</v>
      </c>
    </row>
    <row r="17" spans="2:7" ht="39.9" customHeight="1" x14ac:dyDescent="0.3">
      <c r="B17" s="5" t="s">
        <v>54</v>
      </c>
      <c r="C17" s="9">
        <v>2773</v>
      </c>
      <c r="D17" s="9">
        <v>645</v>
      </c>
      <c r="E17" s="9">
        <v>2153</v>
      </c>
      <c r="F17" s="9">
        <v>753</v>
      </c>
      <c r="G17" s="9">
        <v>1497</v>
      </c>
    </row>
    <row r="18" spans="2:7" ht="39.9" customHeight="1" x14ac:dyDescent="0.3">
      <c r="B18" s="5" t="s">
        <v>55</v>
      </c>
      <c r="C18" s="9">
        <v>1532</v>
      </c>
      <c r="D18" s="9">
        <v>522</v>
      </c>
      <c r="E18" s="9">
        <v>1796</v>
      </c>
      <c r="F18" s="9">
        <v>1470</v>
      </c>
      <c r="G18" s="9">
        <v>1018</v>
      </c>
    </row>
    <row r="19" spans="2:7" ht="39.9" customHeight="1" x14ac:dyDescent="0.3">
      <c r="B19" s="5" t="s">
        <v>56</v>
      </c>
      <c r="C19" s="9">
        <v>1283</v>
      </c>
      <c r="D19" s="9">
        <v>555</v>
      </c>
      <c r="E19" s="9">
        <v>1510</v>
      </c>
      <c r="F19" s="9">
        <v>889</v>
      </c>
      <c r="G19" s="9">
        <v>1424</v>
      </c>
    </row>
    <row r="20" spans="2:7" ht="39.9" customHeight="1" x14ac:dyDescent="0.3">
      <c r="B20" s="3" t="s">
        <v>57</v>
      </c>
      <c r="C20" s="10">
        <v>7766</v>
      </c>
      <c r="D20" s="10">
        <v>2491</v>
      </c>
      <c r="E20" s="10">
        <v>7180</v>
      </c>
      <c r="F20" s="10">
        <v>4305</v>
      </c>
      <c r="G20" s="10">
        <v>5586</v>
      </c>
    </row>
    <row r="21" spans="2:7" ht="39.9" customHeight="1" x14ac:dyDescent="0.3">
      <c r="B21" s="5" t="s">
        <v>58</v>
      </c>
      <c r="C21" s="9">
        <v>135</v>
      </c>
      <c r="D21" s="9">
        <v>631</v>
      </c>
      <c r="E21" s="9">
        <v>1677</v>
      </c>
      <c r="F21" s="9">
        <v>498</v>
      </c>
      <c r="G21" s="9">
        <v>1197</v>
      </c>
    </row>
    <row r="22" spans="2:7" ht="39.9" customHeight="1" x14ac:dyDescent="0.3">
      <c r="B22" s="5" t="s">
        <v>59</v>
      </c>
      <c r="C22" s="9">
        <v>133</v>
      </c>
      <c r="D22" s="9">
        <v>802</v>
      </c>
      <c r="E22" s="9">
        <v>2572</v>
      </c>
      <c r="F22" s="9">
        <v>532</v>
      </c>
      <c r="G22" s="9">
        <v>1629</v>
      </c>
    </row>
    <row r="23" spans="2:7" ht="18" customHeight="1" x14ac:dyDescent="0.3"/>
    <row r="24" spans="2:7" ht="18" customHeight="1" x14ac:dyDescent="0.3">
      <c r="B24" s="7" t="s">
        <v>61</v>
      </c>
    </row>
    <row r="25" spans="2:7" ht="18" customHeight="1" x14ac:dyDescent="0.3">
      <c r="B25" s="7" t="s">
        <v>142</v>
      </c>
    </row>
    <row r="26" spans="2:7" ht="18" customHeight="1" x14ac:dyDescent="0.3">
      <c r="B26" s="7" t="s">
        <v>111</v>
      </c>
    </row>
    <row r="27" spans="2:7" ht="18" customHeight="1" x14ac:dyDescent="0.3">
      <c r="B27" s="7" t="s">
        <v>144</v>
      </c>
    </row>
  </sheetData>
  <mergeCells count="3">
    <mergeCell ref="B4:B5"/>
    <mergeCell ref="C4:G4"/>
    <mergeCell ref="I4:I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showGridLines="0" zoomScale="60"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C29" sqref="C29"/>
    </sheetView>
  </sheetViews>
  <sheetFormatPr baseColWidth="10" defaultRowHeight="14.4" x14ac:dyDescent="0.3"/>
  <cols>
    <col min="1" max="1" width="8.69921875" customWidth="1"/>
    <col min="2" max="2" width="35.69921875" customWidth="1"/>
    <col min="3" max="8" width="30.69921875" customWidth="1"/>
    <col min="10" max="10" width="15.69921875" customWidth="1"/>
  </cols>
  <sheetData>
    <row r="1" spans="2:10" ht="165.05" customHeight="1" x14ac:dyDescent="0.3"/>
    <row r="2" spans="2:10" ht="60.05" customHeight="1" x14ac:dyDescent="0.3">
      <c r="B2" s="8" t="s">
        <v>129</v>
      </c>
    </row>
    <row r="4" spans="2:10" ht="29.95" customHeight="1" x14ac:dyDescent="0.3">
      <c r="B4" s="12" t="s">
        <v>60</v>
      </c>
      <c r="C4" s="12" t="s">
        <v>130</v>
      </c>
      <c r="D4" s="12" t="s">
        <v>136</v>
      </c>
      <c r="E4" s="12"/>
      <c r="F4" s="12"/>
      <c r="G4" s="12"/>
      <c r="H4" s="12" t="s">
        <v>135</v>
      </c>
      <c r="J4" s="13" t="str">
        <f>HYPERLINK("#'ÍNDICE'!A1", "Índice")</f>
        <v>Índice</v>
      </c>
    </row>
    <row r="5" spans="2:10" ht="29.95" customHeight="1" x14ac:dyDescent="0.3">
      <c r="B5" s="12" t="s">
        <v>37</v>
      </c>
      <c r="C5" s="12" t="s">
        <v>130</v>
      </c>
      <c r="D5" s="1" t="s">
        <v>131</v>
      </c>
      <c r="E5" s="1" t="s">
        <v>132</v>
      </c>
      <c r="F5" s="1" t="s">
        <v>133</v>
      </c>
      <c r="G5" s="1" t="s">
        <v>134</v>
      </c>
      <c r="H5" s="12" t="s">
        <v>135</v>
      </c>
      <c r="J5" s="14"/>
    </row>
    <row r="6" spans="2:10" ht="39.9" customHeight="1" x14ac:dyDescent="0.3">
      <c r="B6" s="5" t="s">
        <v>43</v>
      </c>
      <c r="C6" s="9">
        <v>1647238</v>
      </c>
      <c r="D6" s="9">
        <v>1082042</v>
      </c>
      <c r="E6" s="9">
        <v>826819</v>
      </c>
      <c r="F6" s="9">
        <v>252075</v>
      </c>
      <c r="G6" s="9">
        <v>3148</v>
      </c>
      <c r="H6" s="9">
        <v>1207876</v>
      </c>
    </row>
    <row r="7" spans="2:10" ht="39.9" customHeight="1" x14ac:dyDescent="0.3">
      <c r="B7" s="5" t="s">
        <v>44</v>
      </c>
      <c r="C7" s="9">
        <v>1756524</v>
      </c>
      <c r="D7" s="9">
        <v>1472418</v>
      </c>
      <c r="E7" s="9">
        <v>1123536</v>
      </c>
      <c r="F7" s="9">
        <v>345042</v>
      </c>
      <c r="G7" s="9">
        <v>3840</v>
      </c>
      <c r="H7" s="9">
        <v>1201565</v>
      </c>
    </row>
    <row r="8" spans="2:10" ht="39.9" customHeight="1" x14ac:dyDescent="0.3">
      <c r="B8" s="5" t="s">
        <v>45</v>
      </c>
      <c r="C8" s="9">
        <v>1990334</v>
      </c>
      <c r="D8" s="9">
        <v>1592164</v>
      </c>
      <c r="E8" s="9">
        <v>1102282</v>
      </c>
      <c r="F8" s="9">
        <v>485174</v>
      </c>
      <c r="G8" s="9">
        <v>4708</v>
      </c>
      <c r="H8" s="9">
        <v>1339842</v>
      </c>
    </row>
    <row r="9" spans="2:10" ht="39.9" customHeight="1" x14ac:dyDescent="0.3">
      <c r="B9" s="5" t="s">
        <v>46</v>
      </c>
      <c r="C9" s="9">
        <v>1576065</v>
      </c>
      <c r="D9" s="9">
        <v>1124432</v>
      </c>
      <c r="E9" s="9">
        <v>875430</v>
      </c>
      <c r="F9" s="9">
        <v>248304</v>
      </c>
      <c r="G9" s="9">
        <v>698</v>
      </c>
      <c r="H9" s="9">
        <v>1081319</v>
      </c>
    </row>
    <row r="10" spans="2:10" ht="39.9" customHeight="1" x14ac:dyDescent="0.3">
      <c r="B10" s="3" t="s">
        <v>47</v>
      </c>
      <c r="C10" s="10">
        <v>6970161</v>
      </c>
      <c r="D10" s="10">
        <v>5271056</v>
      </c>
      <c r="E10" s="10">
        <v>3928067</v>
      </c>
      <c r="F10" s="10">
        <v>1330595</v>
      </c>
      <c r="G10" s="10">
        <v>12394</v>
      </c>
      <c r="H10" s="10">
        <v>4830602</v>
      </c>
    </row>
    <row r="11" spans="2:10" ht="39.9" customHeight="1" x14ac:dyDescent="0.3">
      <c r="B11" s="5" t="s">
        <v>48</v>
      </c>
      <c r="C11" s="9">
        <v>3011427</v>
      </c>
      <c r="D11" s="9">
        <v>1927053</v>
      </c>
      <c r="E11" s="9">
        <v>1541968</v>
      </c>
      <c r="F11" s="9">
        <v>384281</v>
      </c>
      <c r="G11" s="9">
        <v>804</v>
      </c>
      <c r="H11" s="9">
        <v>2491386</v>
      </c>
    </row>
    <row r="12" spans="2:10" ht="39.9" customHeight="1" x14ac:dyDescent="0.3">
      <c r="B12" s="5" t="s">
        <v>49</v>
      </c>
      <c r="C12" s="9">
        <v>2158775</v>
      </c>
      <c r="D12" s="9">
        <v>1728852</v>
      </c>
      <c r="E12" s="9">
        <v>1174308</v>
      </c>
      <c r="F12" s="9">
        <v>554481</v>
      </c>
      <c r="G12" s="9">
        <v>63</v>
      </c>
      <c r="H12" s="9">
        <v>1511939</v>
      </c>
    </row>
    <row r="13" spans="2:10" ht="39.9" customHeight="1" x14ac:dyDescent="0.3">
      <c r="B13" s="5" t="s">
        <v>50</v>
      </c>
      <c r="C13" s="9">
        <v>3364211</v>
      </c>
      <c r="D13" s="9">
        <v>1685551</v>
      </c>
      <c r="E13" s="9">
        <v>1170163</v>
      </c>
      <c r="F13" s="9">
        <v>515388</v>
      </c>
      <c r="G13" s="9">
        <v>0</v>
      </c>
      <c r="H13" s="9">
        <v>2645163</v>
      </c>
    </row>
    <row r="14" spans="2:10" ht="39.9" customHeight="1" x14ac:dyDescent="0.3">
      <c r="B14" s="5" t="s">
        <v>51</v>
      </c>
      <c r="C14" s="9">
        <v>2532298</v>
      </c>
      <c r="D14" s="9">
        <v>1521543</v>
      </c>
      <c r="E14" s="9">
        <v>1191892</v>
      </c>
      <c r="F14" s="9">
        <v>329636</v>
      </c>
      <c r="G14" s="9">
        <v>15</v>
      </c>
      <c r="H14" s="9">
        <v>1989373</v>
      </c>
    </row>
    <row r="15" spans="2:10" ht="39.9" customHeight="1" x14ac:dyDescent="0.3">
      <c r="B15" s="3" t="s">
        <v>52</v>
      </c>
      <c r="C15" s="10">
        <v>11066711</v>
      </c>
      <c r="D15" s="10">
        <v>6862999</v>
      </c>
      <c r="E15" s="10">
        <v>5078331</v>
      </c>
      <c r="F15" s="10">
        <v>1783786</v>
      </c>
      <c r="G15" s="10">
        <v>882</v>
      </c>
      <c r="H15" s="10">
        <v>8637861</v>
      </c>
    </row>
    <row r="16" spans="2:10" ht="39.9" customHeight="1" x14ac:dyDescent="0.3">
      <c r="B16" s="5" t="s">
        <v>53</v>
      </c>
      <c r="C16" s="9">
        <v>1706547</v>
      </c>
      <c r="D16" s="9">
        <v>1575551</v>
      </c>
      <c r="E16" s="9">
        <v>1068430</v>
      </c>
      <c r="F16" s="9">
        <v>506561</v>
      </c>
      <c r="G16" s="9">
        <v>560</v>
      </c>
      <c r="H16" s="9">
        <v>1192124</v>
      </c>
    </row>
    <row r="17" spans="2:8" ht="39.9" customHeight="1" x14ac:dyDescent="0.3">
      <c r="B17" s="5" t="s">
        <v>54</v>
      </c>
      <c r="C17" s="9">
        <v>1936757</v>
      </c>
      <c r="D17" s="9">
        <v>1610576</v>
      </c>
      <c r="E17" s="9">
        <v>1243540</v>
      </c>
      <c r="F17" s="9">
        <v>355957</v>
      </c>
      <c r="G17" s="9">
        <v>11079</v>
      </c>
      <c r="H17" s="9">
        <v>1168971</v>
      </c>
    </row>
    <row r="18" spans="2:8" ht="39.9" customHeight="1" x14ac:dyDescent="0.3">
      <c r="B18" s="5" t="s">
        <v>55</v>
      </c>
      <c r="C18" s="9">
        <v>2892323</v>
      </c>
      <c r="D18" s="9">
        <v>1308536</v>
      </c>
      <c r="E18" s="9">
        <v>900922</v>
      </c>
      <c r="F18" s="9">
        <v>406049</v>
      </c>
      <c r="G18" s="9">
        <v>1565</v>
      </c>
      <c r="H18" s="9">
        <v>2447438</v>
      </c>
    </row>
    <row r="19" spans="2:8" ht="39.9" customHeight="1" x14ac:dyDescent="0.3">
      <c r="B19" s="5" t="s">
        <v>56</v>
      </c>
      <c r="C19" s="9">
        <v>1687525</v>
      </c>
      <c r="D19" s="9">
        <v>1104853</v>
      </c>
      <c r="E19" s="9">
        <v>842202</v>
      </c>
      <c r="F19" s="9">
        <v>259354</v>
      </c>
      <c r="G19" s="9">
        <v>3297</v>
      </c>
      <c r="H19" s="9">
        <v>1262719</v>
      </c>
    </row>
    <row r="20" spans="2:8" ht="39.9" customHeight="1" x14ac:dyDescent="0.3">
      <c r="B20" s="3" t="s">
        <v>57</v>
      </c>
      <c r="C20" s="10">
        <v>8223152</v>
      </c>
      <c r="D20" s="10">
        <v>5599515</v>
      </c>
      <c r="E20" s="10">
        <v>4055094</v>
      </c>
      <c r="F20" s="10">
        <v>1527920</v>
      </c>
      <c r="G20" s="10">
        <v>16501</v>
      </c>
      <c r="H20" s="10">
        <v>6071252</v>
      </c>
    </row>
    <row r="21" spans="2:8" ht="39.9" customHeight="1" x14ac:dyDescent="0.3">
      <c r="B21" s="5" t="s">
        <v>58</v>
      </c>
      <c r="C21" s="9">
        <v>1896675</v>
      </c>
      <c r="D21" s="9">
        <v>1137633</v>
      </c>
      <c r="E21" s="9">
        <v>825177</v>
      </c>
      <c r="F21" s="9">
        <v>310632</v>
      </c>
      <c r="G21" s="9">
        <v>1824</v>
      </c>
      <c r="H21" s="9">
        <v>1305191</v>
      </c>
    </row>
    <row r="22" spans="2:8" ht="39.9" customHeight="1" x14ac:dyDescent="0.3">
      <c r="B22" s="5" t="s">
        <v>59</v>
      </c>
      <c r="C22" s="9">
        <v>2173306</v>
      </c>
      <c r="D22" s="9">
        <v>1131926</v>
      </c>
      <c r="E22" s="9">
        <v>751764</v>
      </c>
      <c r="F22" s="9">
        <v>375138</v>
      </c>
      <c r="G22" s="9">
        <v>5024</v>
      </c>
      <c r="H22" s="9">
        <v>1547147</v>
      </c>
    </row>
    <row r="23" spans="2:8" ht="18" customHeight="1" x14ac:dyDescent="0.3"/>
    <row r="24" spans="2:8" ht="18" customHeight="1" x14ac:dyDescent="0.3">
      <c r="B24" s="7" t="s">
        <v>61</v>
      </c>
    </row>
    <row r="25" spans="2:8" ht="18" customHeight="1" x14ac:dyDescent="0.3">
      <c r="B25" s="7" t="s">
        <v>137</v>
      </c>
    </row>
    <row r="26" spans="2:8" ht="18" customHeight="1" x14ac:dyDescent="0.3">
      <c r="B26" s="7" t="s">
        <v>62</v>
      </c>
    </row>
    <row r="27" spans="2:8" ht="18" customHeight="1" x14ac:dyDescent="0.3">
      <c r="B27" s="7" t="s">
        <v>143</v>
      </c>
    </row>
  </sheetData>
  <mergeCells count="5">
    <mergeCell ref="B4:B5"/>
    <mergeCell ref="C4:C5"/>
    <mergeCell ref="D4:G4"/>
    <mergeCell ref="H4:H5"/>
    <mergeCell ref="J4:J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showGridLines="0" zoomScale="60"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C30" sqref="C30"/>
    </sheetView>
  </sheetViews>
  <sheetFormatPr baseColWidth="10" defaultRowHeight="14.4" x14ac:dyDescent="0.3"/>
  <cols>
    <col min="1" max="1" width="8.69921875" customWidth="1"/>
    <col min="2" max="6" width="35.69921875" customWidth="1"/>
    <col min="8" max="8" width="15.69921875" customWidth="1"/>
  </cols>
  <sheetData>
    <row r="1" spans="2:8" ht="165.05" customHeight="1" x14ac:dyDescent="0.3"/>
    <row r="2" spans="2:8" ht="60.05" customHeight="1" x14ac:dyDescent="0.3">
      <c r="B2" s="8" t="s">
        <v>138</v>
      </c>
    </row>
    <row r="4" spans="2:8" ht="29.95" customHeight="1" x14ac:dyDescent="0.3">
      <c r="B4" s="12" t="s">
        <v>60</v>
      </c>
      <c r="C4" s="12" t="s">
        <v>139</v>
      </c>
      <c r="D4" s="12" t="s">
        <v>87</v>
      </c>
      <c r="E4" s="12"/>
      <c r="F4" s="12"/>
      <c r="H4" s="13" t="str">
        <f>HYPERLINK("#'ÍNDICE'!A1", "Índice")</f>
        <v>Índice</v>
      </c>
    </row>
    <row r="5" spans="2:8" ht="29.95" customHeight="1" x14ac:dyDescent="0.3">
      <c r="B5" s="12" t="s">
        <v>37</v>
      </c>
      <c r="C5" s="12" t="s">
        <v>139</v>
      </c>
      <c r="D5" s="1" t="s">
        <v>84</v>
      </c>
      <c r="E5" s="1" t="s">
        <v>85</v>
      </c>
      <c r="F5" s="1" t="s">
        <v>86</v>
      </c>
      <c r="H5" s="14"/>
    </row>
    <row r="6" spans="2:8" ht="39.9" customHeight="1" x14ac:dyDescent="0.3">
      <c r="B6" s="5" t="s">
        <v>43</v>
      </c>
      <c r="C6" s="9">
        <v>401226961</v>
      </c>
      <c r="D6" s="9">
        <v>367202922</v>
      </c>
      <c r="E6" s="9">
        <v>31123971</v>
      </c>
      <c r="F6" s="9">
        <v>2900068</v>
      </c>
    </row>
    <row r="7" spans="2:8" ht="39.9" customHeight="1" x14ac:dyDescent="0.3">
      <c r="B7" s="5" t="s">
        <v>44</v>
      </c>
      <c r="C7" s="9">
        <v>573230114</v>
      </c>
      <c r="D7" s="9">
        <v>504305289</v>
      </c>
      <c r="E7" s="9">
        <v>64017305</v>
      </c>
      <c r="F7" s="9">
        <v>4907520</v>
      </c>
    </row>
    <row r="8" spans="2:8" ht="39.9" customHeight="1" x14ac:dyDescent="0.3">
      <c r="B8" s="5" t="s">
        <v>45</v>
      </c>
      <c r="C8" s="9">
        <v>583780005</v>
      </c>
      <c r="D8" s="9">
        <v>551199714</v>
      </c>
      <c r="E8" s="9">
        <v>21674033</v>
      </c>
      <c r="F8" s="9">
        <v>10906258</v>
      </c>
    </row>
    <row r="9" spans="2:8" ht="39.9" customHeight="1" x14ac:dyDescent="0.3">
      <c r="B9" s="5" t="s">
        <v>46</v>
      </c>
      <c r="C9" s="9">
        <v>441695876</v>
      </c>
      <c r="D9" s="9">
        <v>417195267</v>
      </c>
      <c r="E9" s="9">
        <v>19640598</v>
      </c>
      <c r="F9" s="9">
        <v>4860011</v>
      </c>
    </row>
    <row r="10" spans="2:8" ht="39.9" customHeight="1" x14ac:dyDescent="0.3">
      <c r="B10" s="3" t="s">
        <v>47</v>
      </c>
      <c r="C10" s="10">
        <v>1999932956</v>
      </c>
      <c r="D10" s="10">
        <v>1839903192</v>
      </c>
      <c r="E10" s="10">
        <v>136455907</v>
      </c>
      <c r="F10" s="10">
        <v>23573857</v>
      </c>
    </row>
    <row r="11" spans="2:8" ht="39.9" customHeight="1" x14ac:dyDescent="0.3">
      <c r="B11" s="5" t="s">
        <v>48</v>
      </c>
      <c r="C11" s="9">
        <v>768976199</v>
      </c>
      <c r="D11" s="9">
        <v>405307901</v>
      </c>
      <c r="E11" s="9">
        <v>143456365</v>
      </c>
      <c r="F11" s="9">
        <v>220211933</v>
      </c>
    </row>
    <row r="12" spans="2:8" ht="39.9" customHeight="1" x14ac:dyDescent="0.3">
      <c r="B12" s="5" t="s">
        <v>49</v>
      </c>
      <c r="C12" s="9">
        <v>655517972</v>
      </c>
      <c r="D12" s="9">
        <v>484460723</v>
      </c>
      <c r="E12" s="9">
        <v>76256451</v>
      </c>
      <c r="F12" s="9">
        <v>94800798</v>
      </c>
    </row>
    <row r="13" spans="2:8" ht="39.9" customHeight="1" x14ac:dyDescent="0.3">
      <c r="B13" s="5" t="s">
        <v>50</v>
      </c>
      <c r="C13" s="9">
        <v>569578502</v>
      </c>
      <c r="D13" s="9">
        <v>450602033</v>
      </c>
      <c r="E13" s="9">
        <v>72960823</v>
      </c>
      <c r="F13" s="9">
        <v>46015646</v>
      </c>
    </row>
    <row r="14" spans="2:8" ht="39.9" customHeight="1" x14ac:dyDescent="0.3">
      <c r="B14" s="5" t="s">
        <v>51</v>
      </c>
      <c r="C14" s="9">
        <v>581895871</v>
      </c>
      <c r="D14" s="9">
        <v>376410292</v>
      </c>
      <c r="E14" s="9">
        <v>85966615</v>
      </c>
      <c r="F14" s="9">
        <v>119518964</v>
      </c>
    </row>
    <row r="15" spans="2:8" ht="39.9" customHeight="1" x14ac:dyDescent="0.3">
      <c r="B15" s="3" t="s">
        <v>52</v>
      </c>
      <c r="C15" s="10">
        <v>2575968544</v>
      </c>
      <c r="D15" s="10">
        <v>1716780949</v>
      </c>
      <c r="E15" s="10">
        <v>378640254</v>
      </c>
      <c r="F15" s="10">
        <v>480547341</v>
      </c>
    </row>
    <row r="16" spans="2:8" ht="39.9" customHeight="1" x14ac:dyDescent="0.3">
      <c r="B16" s="5" t="s">
        <v>53</v>
      </c>
      <c r="C16" s="9">
        <v>658896025</v>
      </c>
      <c r="D16" s="9">
        <v>405283865</v>
      </c>
      <c r="E16" s="9">
        <v>88621865</v>
      </c>
      <c r="F16" s="9">
        <v>164990295</v>
      </c>
    </row>
    <row r="17" spans="2:6" ht="39.9" customHeight="1" x14ac:dyDescent="0.3">
      <c r="B17" s="5" t="s">
        <v>54</v>
      </c>
      <c r="C17" s="9">
        <v>618811209</v>
      </c>
      <c r="D17" s="9">
        <v>435332670</v>
      </c>
      <c r="E17" s="9">
        <v>121927074</v>
      </c>
      <c r="F17" s="9">
        <v>61551465</v>
      </c>
    </row>
    <row r="18" spans="2:6" ht="39.9" customHeight="1" x14ac:dyDescent="0.3">
      <c r="B18" s="5" t="s">
        <v>55</v>
      </c>
      <c r="C18" s="9">
        <v>582627238</v>
      </c>
      <c r="D18" s="9">
        <v>360085470</v>
      </c>
      <c r="E18" s="9">
        <v>140636777</v>
      </c>
      <c r="F18" s="9">
        <v>81904991</v>
      </c>
    </row>
    <row r="19" spans="2:6" ht="39.9" customHeight="1" x14ac:dyDescent="0.3">
      <c r="B19" s="5" t="s">
        <v>56</v>
      </c>
      <c r="C19" s="9">
        <v>486948056</v>
      </c>
      <c r="D19" s="9">
        <v>361161687</v>
      </c>
      <c r="E19" s="9">
        <v>36865397</v>
      </c>
      <c r="F19" s="9">
        <v>88920972</v>
      </c>
    </row>
    <row r="20" spans="2:6" ht="39.9" customHeight="1" x14ac:dyDescent="0.3">
      <c r="B20" s="3" t="s">
        <v>57</v>
      </c>
      <c r="C20" s="10">
        <v>2347282528</v>
      </c>
      <c r="D20" s="10">
        <v>1561863692</v>
      </c>
      <c r="E20" s="10">
        <v>388051113</v>
      </c>
      <c r="F20" s="10">
        <v>397367723</v>
      </c>
    </row>
    <row r="21" spans="2:6" ht="39.9" customHeight="1" x14ac:dyDescent="0.3">
      <c r="B21" s="5" t="s">
        <v>58</v>
      </c>
      <c r="C21" s="9">
        <v>499249391</v>
      </c>
      <c r="D21" s="9">
        <v>475314751</v>
      </c>
      <c r="E21" s="9">
        <v>18181276</v>
      </c>
      <c r="F21" s="9">
        <v>5753364</v>
      </c>
    </row>
    <row r="22" spans="2:6" ht="39.9" customHeight="1" x14ac:dyDescent="0.3">
      <c r="B22" s="5" t="s">
        <v>59</v>
      </c>
      <c r="C22" s="9">
        <v>487782973</v>
      </c>
      <c r="D22" s="9">
        <v>463303448</v>
      </c>
      <c r="E22" s="9">
        <v>20954373</v>
      </c>
      <c r="F22" s="9">
        <v>3525152</v>
      </c>
    </row>
    <row r="23" spans="2:6" ht="18" customHeight="1" x14ac:dyDescent="0.3"/>
    <row r="24" spans="2:6" ht="18" customHeight="1" x14ac:dyDescent="0.3">
      <c r="B24" s="7" t="s">
        <v>61</v>
      </c>
    </row>
    <row r="25" spans="2:6" ht="18" customHeight="1" x14ac:dyDescent="0.3">
      <c r="B25" s="7" t="s">
        <v>62</v>
      </c>
    </row>
    <row r="26" spans="2:6" ht="18" customHeight="1" x14ac:dyDescent="0.3">
      <c r="B26" s="7" t="s">
        <v>143</v>
      </c>
    </row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5"/>
  <sheetViews>
    <sheetView showGridLines="0" zoomScale="6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E26" sqref="E26"/>
    </sheetView>
  </sheetViews>
  <sheetFormatPr baseColWidth="10" defaultRowHeight="14.4" x14ac:dyDescent="0.3"/>
  <cols>
    <col min="1" max="1" width="8.69921875" customWidth="1"/>
    <col min="2" max="2" width="35.69921875" customWidth="1"/>
    <col min="3" max="18" width="30.69921875" customWidth="1"/>
    <col min="20" max="20" width="15.69921875" customWidth="1"/>
  </cols>
  <sheetData>
    <row r="1" spans="2:20" ht="165.05" customHeight="1" x14ac:dyDescent="0.3"/>
    <row r="2" spans="2:20" ht="60.05" customHeight="1" x14ac:dyDescent="0.3">
      <c r="B2" s="8" t="s">
        <v>140</v>
      </c>
    </row>
    <row r="4" spans="2:20" ht="70" customHeight="1" x14ac:dyDescent="0.3">
      <c r="B4" s="1" t="s">
        <v>60</v>
      </c>
      <c r="C4" s="1" t="s">
        <v>139</v>
      </c>
      <c r="D4" s="1" t="s">
        <v>89</v>
      </c>
      <c r="E4" s="1" t="s">
        <v>90</v>
      </c>
      <c r="F4" s="1" t="s">
        <v>91</v>
      </c>
      <c r="G4" s="1" t="s">
        <v>92</v>
      </c>
      <c r="H4" s="1" t="s">
        <v>93</v>
      </c>
      <c r="I4" s="1" t="s">
        <v>94</v>
      </c>
      <c r="J4" s="1" t="s">
        <v>95</v>
      </c>
      <c r="K4" s="1" t="s">
        <v>96</v>
      </c>
      <c r="L4" s="1" t="s">
        <v>97</v>
      </c>
      <c r="M4" s="1" t="s">
        <v>98</v>
      </c>
      <c r="N4" s="1" t="s">
        <v>99</v>
      </c>
      <c r="O4" s="1" t="s">
        <v>100</v>
      </c>
      <c r="P4" s="1" t="s">
        <v>101</v>
      </c>
      <c r="Q4" s="1" t="s">
        <v>102</v>
      </c>
      <c r="R4" s="1" t="s">
        <v>103</v>
      </c>
      <c r="T4" s="11" t="str">
        <f>HYPERLINK("#'ÍNDICE'!A1", "Índice")</f>
        <v>Índice</v>
      </c>
    </row>
    <row r="5" spans="2:20" ht="39.9" customHeight="1" x14ac:dyDescent="0.3">
      <c r="B5" s="5" t="s">
        <v>43</v>
      </c>
      <c r="C5" s="9">
        <v>401226961</v>
      </c>
      <c r="D5" s="9">
        <v>172588237</v>
      </c>
      <c r="E5" s="9">
        <v>25554243</v>
      </c>
      <c r="F5" s="9">
        <v>94829863</v>
      </c>
      <c r="G5" s="9">
        <v>33099784</v>
      </c>
      <c r="H5" s="9">
        <v>9842702</v>
      </c>
      <c r="I5" s="9">
        <v>2166179</v>
      </c>
      <c r="J5" s="9">
        <v>2291713</v>
      </c>
      <c r="K5" s="9">
        <v>0</v>
      </c>
      <c r="L5" s="9">
        <v>0</v>
      </c>
      <c r="M5" s="9">
        <v>12322052</v>
      </c>
      <c r="N5" s="9">
        <v>13973732</v>
      </c>
      <c r="O5" s="9">
        <v>0</v>
      </c>
      <c r="P5" s="9">
        <v>3192255</v>
      </c>
      <c r="Q5" s="9">
        <v>29379082</v>
      </c>
      <c r="R5" s="9">
        <v>1987119</v>
      </c>
    </row>
    <row r="6" spans="2:20" ht="39.9" customHeight="1" x14ac:dyDescent="0.3">
      <c r="B6" s="5" t="s">
        <v>44</v>
      </c>
      <c r="C6" s="9">
        <v>573230114</v>
      </c>
      <c r="D6" s="9">
        <v>227017826</v>
      </c>
      <c r="E6" s="9">
        <v>30378635</v>
      </c>
      <c r="F6" s="9">
        <v>129016202</v>
      </c>
      <c r="G6" s="9">
        <v>43980846</v>
      </c>
      <c r="H6" s="9">
        <v>41040359</v>
      </c>
      <c r="I6" s="9">
        <v>100097</v>
      </c>
      <c r="J6" s="9">
        <v>453000</v>
      </c>
      <c r="K6" s="9">
        <v>0</v>
      </c>
      <c r="L6" s="9">
        <v>242000</v>
      </c>
      <c r="M6" s="9">
        <v>384500</v>
      </c>
      <c r="N6" s="9">
        <v>21331979</v>
      </c>
      <c r="O6" s="9">
        <v>150000</v>
      </c>
      <c r="P6" s="9">
        <v>0</v>
      </c>
      <c r="Q6" s="9">
        <v>77340267</v>
      </c>
      <c r="R6" s="9">
        <v>1794403</v>
      </c>
    </row>
    <row r="7" spans="2:20" ht="39.9" customHeight="1" x14ac:dyDescent="0.3">
      <c r="B7" s="5" t="s">
        <v>45</v>
      </c>
      <c r="C7" s="9">
        <v>583780005</v>
      </c>
      <c r="D7" s="9">
        <v>226831165</v>
      </c>
      <c r="E7" s="9">
        <v>29654280</v>
      </c>
      <c r="F7" s="9">
        <v>136606719</v>
      </c>
      <c r="G7" s="9">
        <v>80710811</v>
      </c>
      <c r="H7" s="9">
        <v>31802952</v>
      </c>
      <c r="I7" s="9">
        <v>0</v>
      </c>
      <c r="J7" s="9">
        <v>2965774</v>
      </c>
      <c r="K7" s="9">
        <v>0</v>
      </c>
      <c r="L7" s="9">
        <v>20000</v>
      </c>
      <c r="M7" s="9">
        <v>1425394</v>
      </c>
      <c r="N7" s="9">
        <v>24121823</v>
      </c>
      <c r="O7" s="9">
        <v>0</v>
      </c>
      <c r="P7" s="9">
        <v>278000</v>
      </c>
      <c r="Q7" s="9">
        <v>47896481</v>
      </c>
      <c r="R7" s="9">
        <v>1466606</v>
      </c>
    </row>
    <row r="8" spans="2:20" ht="39.9" customHeight="1" x14ac:dyDescent="0.3">
      <c r="B8" s="5" t="s">
        <v>46</v>
      </c>
      <c r="C8" s="9">
        <v>441695876</v>
      </c>
      <c r="D8" s="9">
        <v>188772566</v>
      </c>
      <c r="E8" s="9">
        <v>29062522</v>
      </c>
      <c r="F8" s="9">
        <v>107349864</v>
      </c>
      <c r="G8" s="9">
        <v>61740514</v>
      </c>
      <c r="H8" s="9">
        <v>10080624</v>
      </c>
      <c r="I8" s="9">
        <v>0</v>
      </c>
      <c r="J8" s="9">
        <v>7931840</v>
      </c>
      <c r="K8" s="9">
        <v>0</v>
      </c>
      <c r="L8" s="9">
        <v>0</v>
      </c>
      <c r="M8" s="9">
        <v>0</v>
      </c>
      <c r="N8" s="9">
        <v>7974160</v>
      </c>
      <c r="O8" s="9">
        <v>0</v>
      </c>
      <c r="P8" s="9">
        <v>0</v>
      </c>
      <c r="Q8" s="9">
        <v>26085649</v>
      </c>
      <c r="R8" s="9">
        <v>2698137</v>
      </c>
    </row>
    <row r="9" spans="2:20" ht="39.9" customHeight="1" x14ac:dyDescent="0.3">
      <c r="B9" s="3" t="s">
        <v>47</v>
      </c>
      <c r="C9" s="10">
        <v>1999932956</v>
      </c>
      <c r="D9" s="10">
        <v>815209794</v>
      </c>
      <c r="E9" s="10">
        <v>114649680</v>
      </c>
      <c r="F9" s="10">
        <v>467802648</v>
      </c>
      <c r="G9" s="10">
        <v>219531955</v>
      </c>
      <c r="H9" s="10">
        <v>92766637</v>
      </c>
      <c r="I9" s="10">
        <v>2266276</v>
      </c>
      <c r="J9" s="10">
        <v>13642327</v>
      </c>
      <c r="K9" s="10">
        <v>0</v>
      </c>
      <c r="L9" s="10">
        <v>262000</v>
      </c>
      <c r="M9" s="10">
        <v>14131946</v>
      </c>
      <c r="N9" s="10">
        <v>67401694</v>
      </c>
      <c r="O9" s="10">
        <v>150000</v>
      </c>
      <c r="P9" s="10">
        <v>3470255</v>
      </c>
      <c r="Q9" s="10">
        <v>180701479</v>
      </c>
      <c r="R9" s="10">
        <v>7946265</v>
      </c>
    </row>
    <row r="10" spans="2:20" ht="39.9" customHeight="1" x14ac:dyDescent="0.3">
      <c r="B10" s="5" t="s">
        <v>48</v>
      </c>
      <c r="C10" s="9">
        <v>768976199</v>
      </c>
      <c r="D10" s="9">
        <v>178808100</v>
      </c>
      <c r="E10" s="9">
        <v>67521867</v>
      </c>
      <c r="F10" s="9">
        <v>357818235</v>
      </c>
      <c r="G10" s="9">
        <v>125642594</v>
      </c>
      <c r="H10" s="9">
        <v>5485748</v>
      </c>
      <c r="I10" s="9">
        <v>4945737</v>
      </c>
      <c r="J10" s="9">
        <v>854657</v>
      </c>
      <c r="K10" s="9">
        <v>0</v>
      </c>
      <c r="L10" s="9">
        <v>0</v>
      </c>
      <c r="M10" s="9">
        <v>0</v>
      </c>
      <c r="N10" s="9">
        <v>742183</v>
      </c>
      <c r="O10" s="9">
        <v>2000000</v>
      </c>
      <c r="P10" s="9">
        <v>0</v>
      </c>
      <c r="Q10" s="9">
        <v>18896462</v>
      </c>
      <c r="R10" s="9">
        <v>6260616</v>
      </c>
    </row>
    <row r="11" spans="2:20" ht="39.9" customHeight="1" x14ac:dyDescent="0.3">
      <c r="B11" s="5" t="s">
        <v>49</v>
      </c>
      <c r="C11" s="9">
        <v>655517972</v>
      </c>
      <c r="D11" s="9">
        <v>169633256</v>
      </c>
      <c r="E11" s="9">
        <v>77855281</v>
      </c>
      <c r="F11" s="9">
        <v>192721058</v>
      </c>
      <c r="G11" s="9">
        <v>176232275</v>
      </c>
      <c r="H11" s="9">
        <v>2364513</v>
      </c>
      <c r="I11" s="9">
        <v>80000</v>
      </c>
      <c r="J11" s="9">
        <v>1642898</v>
      </c>
      <c r="K11" s="9">
        <v>0</v>
      </c>
      <c r="L11" s="9">
        <v>0</v>
      </c>
      <c r="M11" s="9">
        <v>1183497</v>
      </c>
      <c r="N11" s="9">
        <v>8005901</v>
      </c>
      <c r="O11" s="9">
        <v>1059760</v>
      </c>
      <c r="P11" s="9">
        <v>0</v>
      </c>
      <c r="Q11" s="9">
        <v>8961209</v>
      </c>
      <c r="R11" s="9">
        <v>15778324</v>
      </c>
    </row>
    <row r="12" spans="2:20" ht="39.9" customHeight="1" x14ac:dyDescent="0.3">
      <c r="B12" s="5" t="s">
        <v>50</v>
      </c>
      <c r="C12" s="9">
        <v>569578502</v>
      </c>
      <c r="D12" s="9">
        <v>233266587</v>
      </c>
      <c r="E12" s="9">
        <v>78322836</v>
      </c>
      <c r="F12" s="9">
        <v>124348426</v>
      </c>
      <c r="G12" s="9">
        <v>83391290</v>
      </c>
      <c r="H12" s="9">
        <v>5518325</v>
      </c>
      <c r="I12" s="9">
        <v>170000</v>
      </c>
      <c r="J12" s="9">
        <v>12167380</v>
      </c>
      <c r="K12" s="9">
        <v>0</v>
      </c>
      <c r="L12" s="9">
        <v>400000</v>
      </c>
      <c r="M12" s="9">
        <v>283200</v>
      </c>
      <c r="N12" s="9">
        <v>675567</v>
      </c>
      <c r="O12" s="9">
        <v>0</v>
      </c>
      <c r="P12" s="9">
        <v>0</v>
      </c>
      <c r="Q12" s="9">
        <v>12746795</v>
      </c>
      <c r="R12" s="9">
        <v>18288096</v>
      </c>
    </row>
    <row r="13" spans="2:20" ht="39.9" customHeight="1" x14ac:dyDescent="0.3">
      <c r="B13" s="5" t="s">
        <v>51</v>
      </c>
      <c r="C13" s="9">
        <v>581895871</v>
      </c>
      <c r="D13" s="9">
        <v>171002366</v>
      </c>
      <c r="E13" s="9">
        <v>72061425</v>
      </c>
      <c r="F13" s="9">
        <v>226176319</v>
      </c>
      <c r="G13" s="9">
        <v>68933322</v>
      </c>
      <c r="H13" s="9">
        <v>11337436</v>
      </c>
      <c r="I13" s="9">
        <v>35000</v>
      </c>
      <c r="J13" s="9">
        <v>5858496</v>
      </c>
      <c r="K13" s="9">
        <v>40000</v>
      </c>
      <c r="L13" s="9">
        <v>823440</v>
      </c>
      <c r="M13" s="9">
        <v>320600</v>
      </c>
      <c r="N13" s="9">
        <v>2797108</v>
      </c>
      <c r="O13" s="9">
        <v>0</v>
      </c>
      <c r="P13" s="9">
        <v>0</v>
      </c>
      <c r="Q13" s="9">
        <v>19063505</v>
      </c>
      <c r="R13" s="9">
        <v>3446854</v>
      </c>
    </row>
    <row r="14" spans="2:20" ht="39.9" customHeight="1" x14ac:dyDescent="0.3">
      <c r="B14" s="3" t="s">
        <v>52</v>
      </c>
      <c r="C14" s="10">
        <v>2575968544</v>
      </c>
      <c r="D14" s="10">
        <v>752710309</v>
      </c>
      <c r="E14" s="10">
        <v>295761409</v>
      </c>
      <c r="F14" s="10">
        <v>901064038</v>
      </c>
      <c r="G14" s="10">
        <v>454199481</v>
      </c>
      <c r="H14" s="10">
        <v>24706022</v>
      </c>
      <c r="I14" s="10">
        <v>5230737</v>
      </c>
      <c r="J14" s="10">
        <v>20523431</v>
      </c>
      <c r="K14" s="10">
        <v>40000</v>
      </c>
      <c r="L14" s="10">
        <v>1223440</v>
      </c>
      <c r="M14" s="10">
        <v>1787297</v>
      </c>
      <c r="N14" s="10">
        <v>12220759</v>
      </c>
      <c r="O14" s="10">
        <v>3059760</v>
      </c>
      <c r="P14" s="10">
        <v>0</v>
      </c>
      <c r="Q14" s="10">
        <v>59667971</v>
      </c>
      <c r="R14" s="10">
        <v>43773890</v>
      </c>
    </row>
    <row r="15" spans="2:20" ht="39.9" customHeight="1" x14ac:dyDescent="0.3">
      <c r="B15" s="5" t="s">
        <v>53</v>
      </c>
      <c r="C15" s="9">
        <v>658896025</v>
      </c>
      <c r="D15" s="9">
        <v>149537149</v>
      </c>
      <c r="E15" s="9">
        <v>76592527</v>
      </c>
      <c r="F15" s="9">
        <v>150898972</v>
      </c>
      <c r="G15" s="9">
        <v>147931030</v>
      </c>
      <c r="H15" s="9">
        <v>19611791</v>
      </c>
      <c r="I15" s="9">
        <v>697988</v>
      </c>
      <c r="J15" s="9">
        <v>1747387</v>
      </c>
      <c r="K15" s="9">
        <v>305706</v>
      </c>
      <c r="L15" s="9">
        <v>0</v>
      </c>
      <c r="M15" s="9">
        <v>180000</v>
      </c>
      <c r="N15" s="9">
        <v>23840186</v>
      </c>
      <c r="O15" s="9">
        <v>0</v>
      </c>
      <c r="P15" s="9">
        <v>0</v>
      </c>
      <c r="Q15" s="9">
        <v>82721327</v>
      </c>
      <c r="R15" s="9">
        <v>4831962</v>
      </c>
    </row>
    <row r="16" spans="2:20" ht="39.9" customHeight="1" x14ac:dyDescent="0.3">
      <c r="B16" s="5" t="s">
        <v>54</v>
      </c>
      <c r="C16" s="9">
        <v>618811209</v>
      </c>
      <c r="D16" s="9">
        <v>176557383</v>
      </c>
      <c r="E16" s="9">
        <v>150783756</v>
      </c>
      <c r="F16" s="9">
        <v>131613943</v>
      </c>
      <c r="G16" s="9">
        <v>66219016</v>
      </c>
      <c r="H16" s="9">
        <v>19723298</v>
      </c>
      <c r="I16" s="9">
        <v>400000</v>
      </c>
      <c r="J16" s="9">
        <v>756310</v>
      </c>
      <c r="K16" s="9">
        <v>556000</v>
      </c>
      <c r="L16" s="9">
        <v>1096000</v>
      </c>
      <c r="M16" s="9">
        <v>664000</v>
      </c>
      <c r="N16" s="9">
        <v>13026287</v>
      </c>
      <c r="O16" s="9">
        <v>0</v>
      </c>
      <c r="P16" s="9">
        <v>0</v>
      </c>
      <c r="Q16" s="9">
        <v>50919024</v>
      </c>
      <c r="R16" s="9">
        <v>6496192</v>
      </c>
    </row>
    <row r="17" spans="2:18" ht="39.9" customHeight="1" x14ac:dyDescent="0.3">
      <c r="B17" s="5" t="s">
        <v>55</v>
      </c>
      <c r="C17" s="9">
        <v>582627238</v>
      </c>
      <c r="D17" s="9">
        <v>174777757</v>
      </c>
      <c r="E17" s="9">
        <v>61178559</v>
      </c>
      <c r="F17" s="9">
        <v>151905211</v>
      </c>
      <c r="G17" s="9">
        <v>118933192</v>
      </c>
      <c r="H17" s="9">
        <v>23453599</v>
      </c>
      <c r="I17" s="9">
        <v>60863</v>
      </c>
      <c r="J17" s="9">
        <v>16915430</v>
      </c>
      <c r="K17" s="9">
        <v>2705000</v>
      </c>
      <c r="L17" s="9">
        <v>323362</v>
      </c>
      <c r="M17" s="9">
        <v>864870</v>
      </c>
      <c r="N17" s="9">
        <v>940000</v>
      </c>
      <c r="O17" s="9">
        <v>0</v>
      </c>
      <c r="P17" s="9">
        <v>0</v>
      </c>
      <c r="Q17" s="9">
        <v>28371048</v>
      </c>
      <c r="R17" s="9">
        <v>2198347</v>
      </c>
    </row>
    <row r="18" spans="2:18" ht="39.9" customHeight="1" x14ac:dyDescent="0.3">
      <c r="B18" s="5" t="s">
        <v>56</v>
      </c>
      <c r="C18" s="9">
        <v>486948056</v>
      </c>
      <c r="D18" s="9">
        <v>161099377</v>
      </c>
      <c r="E18" s="9">
        <v>33422308</v>
      </c>
      <c r="F18" s="9">
        <v>200423985</v>
      </c>
      <c r="G18" s="9">
        <v>44552925</v>
      </c>
      <c r="H18" s="9">
        <v>17020723</v>
      </c>
      <c r="I18" s="9">
        <v>165000</v>
      </c>
      <c r="J18" s="9">
        <v>894634</v>
      </c>
      <c r="K18" s="9">
        <v>1950000</v>
      </c>
      <c r="L18" s="9">
        <v>654184</v>
      </c>
      <c r="M18" s="9">
        <v>718250</v>
      </c>
      <c r="N18" s="9">
        <v>2863476</v>
      </c>
      <c r="O18" s="9">
        <v>0</v>
      </c>
      <c r="P18" s="9">
        <v>0</v>
      </c>
      <c r="Q18" s="9">
        <v>18145344</v>
      </c>
      <c r="R18" s="9">
        <v>5037850</v>
      </c>
    </row>
    <row r="19" spans="2:18" ht="39.9" customHeight="1" x14ac:dyDescent="0.3">
      <c r="B19" s="3" t="s">
        <v>57</v>
      </c>
      <c r="C19" s="10">
        <v>2347282528</v>
      </c>
      <c r="D19" s="10">
        <v>661971666</v>
      </c>
      <c r="E19" s="10">
        <v>321977150</v>
      </c>
      <c r="F19" s="10">
        <v>634842111</v>
      </c>
      <c r="G19" s="10">
        <v>377636163</v>
      </c>
      <c r="H19" s="10">
        <v>79809411</v>
      </c>
      <c r="I19" s="10">
        <v>1323851</v>
      </c>
      <c r="J19" s="10">
        <v>20313761</v>
      </c>
      <c r="K19" s="10">
        <v>5516706</v>
      </c>
      <c r="L19" s="10">
        <v>2073546</v>
      </c>
      <c r="M19" s="10">
        <v>2427120</v>
      </c>
      <c r="N19" s="10">
        <v>40669949</v>
      </c>
      <c r="O19" s="10">
        <v>0</v>
      </c>
      <c r="P19" s="10">
        <v>0</v>
      </c>
      <c r="Q19" s="10">
        <v>180156743</v>
      </c>
      <c r="R19" s="10">
        <v>18564351</v>
      </c>
    </row>
    <row r="20" spans="2:18" ht="39.9" customHeight="1" x14ac:dyDescent="0.3">
      <c r="B20" s="5" t="s">
        <v>58</v>
      </c>
      <c r="C20" s="9">
        <v>499249391</v>
      </c>
      <c r="D20" s="9">
        <v>214949170</v>
      </c>
      <c r="E20" s="9">
        <v>15440752</v>
      </c>
      <c r="F20" s="9">
        <v>103873219</v>
      </c>
      <c r="G20" s="9">
        <v>132709879</v>
      </c>
      <c r="H20" s="9">
        <v>12909648</v>
      </c>
      <c r="I20" s="9">
        <v>0</v>
      </c>
      <c r="J20" s="9">
        <v>1848150</v>
      </c>
      <c r="K20" s="9">
        <v>102049</v>
      </c>
      <c r="L20" s="9">
        <v>200000</v>
      </c>
      <c r="M20" s="9">
        <v>350000</v>
      </c>
      <c r="N20" s="9">
        <v>620000</v>
      </c>
      <c r="O20" s="9">
        <v>30024</v>
      </c>
      <c r="P20" s="9">
        <v>0</v>
      </c>
      <c r="Q20" s="9">
        <v>14130507</v>
      </c>
      <c r="R20" s="9">
        <v>2085993</v>
      </c>
    </row>
    <row r="21" spans="2:18" ht="39.9" customHeight="1" x14ac:dyDescent="0.3">
      <c r="B21" s="5" t="s">
        <v>59</v>
      </c>
      <c r="C21" s="9">
        <v>487782973</v>
      </c>
      <c r="D21" s="9">
        <v>200414931</v>
      </c>
      <c r="E21" s="9">
        <v>19060211</v>
      </c>
      <c r="F21" s="9">
        <v>97916037</v>
      </c>
      <c r="G21" s="9">
        <v>114102591</v>
      </c>
      <c r="H21" s="9">
        <v>12875315</v>
      </c>
      <c r="I21" s="9">
        <v>324865</v>
      </c>
      <c r="J21" s="9">
        <v>12679804</v>
      </c>
      <c r="K21" s="9">
        <v>727201</v>
      </c>
      <c r="L21" s="9">
        <v>1413600</v>
      </c>
      <c r="M21" s="9">
        <v>450800</v>
      </c>
      <c r="N21" s="9">
        <v>3272134</v>
      </c>
      <c r="O21" s="9">
        <v>0</v>
      </c>
      <c r="P21" s="9">
        <v>19170</v>
      </c>
      <c r="Q21" s="9">
        <v>17943389</v>
      </c>
      <c r="R21" s="9">
        <v>6582925</v>
      </c>
    </row>
    <row r="22" spans="2:18" ht="18" customHeight="1" x14ac:dyDescent="0.3"/>
    <row r="23" spans="2:18" ht="18" customHeight="1" x14ac:dyDescent="0.3">
      <c r="B23" s="7" t="s">
        <v>61</v>
      </c>
    </row>
    <row r="24" spans="2:18" ht="18" customHeight="1" x14ac:dyDescent="0.3">
      <c r="B24" s="7" t="s">
        <v>62</v>
      </c>
    </row>
    <row r="25" spans="2:18" ht="18" customHeight="1" x14ac:dyDescent="0.3">
      <c r="B25" s="7" t="s">
        <v>143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5"/>
  <sheetViews>
    <sheetView showGridLines="0" zoomScale="6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C29" sqref="C29"/>
    </sheetView>
  </sheetViews>
  <sheetFormatPr baseColWidth="10" defaultRowHeight="14.4" x14ac:dyDescent="0.3"/>
  <cols>
    <col min="1" max="1" width="8.69921875" customWidth="1"/>
    <col min="2" max="2" width="35.69921875" customWidth="1"/>
    <col min="3" max="17" width="20.69921875" customWidth="1"/>
    <col min="19" max="19" width="15.69921875" customWidth="1"/>
  </cols>
  <sheetData>
    <row r="1" spans="2:19" ht="165.05" customHeight="1" x14ac:dyDescent="0.3"/>
    <row r="2" spans="2:19" ht="60.05" customHeight="1" x14ac:dyDescent="0.3">
      <c r="B2" s="8" t="s">
        <v>141</v>
      </c>
    </row>
    <row r="4" spans="2:19" ht="60.05" customHeight="1" x14ac:dyDescent="0.3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39.9" customHeight="1" x14ac:dyDescent="0.3">
      <c r="B5" s="5" t="s">
        <v>43</v>
      </c>
      <c r="C5" s="9">
        <v>25141928</v>
      </c>
      <c r="D5" s="9">
        <v>28121442</v>
      </c>
      <c r="E5" s="9">
        <v>38713131</v>
      </c>
      <c r="F5" s="9">
        <v>2727332</v>
      </c>
      <c r="G5" s="9">
        <v>40615872</v>
      </c>
      <c r="H5" s="9">
        <v>14805782</v>
      </c>
      <c r="I5" s="9">
        <v>2183784</v>
      </c>
      <c r="J5" s="9">
        <v>29711226</v>
      </c>
      <c r="K5" s="9">
        <v>14162376</v>
      </c>
      <c r="L5" s="9">
        <v>12470046</v>
      </c>
      <c r="M5" s="9">
        <v>13056649</v>
      </c>
      <c r="N5" s="9">
        <v>107067307</v>
      </c>
      <c r="O5" s="9">
        <v>10213493</v>
      </c>
      <c r="P5" s="9">
        <v>33742370</v>
      </c>
      <c r="Q5" s="9">
        <v>28494223</v>
      </c>
    </row>
    <row r="6" spans="2:19" ht="39.9" customHeight="1" x14ac:dyDescent="0.3">
      <c r="B6" s="5" t="s">
        <v>44</v>
      </c>
      <c r="C6" s="9">
        <v>31838706</v>
      </c>
      <c r="D6" s="9">
        <v>47004585</v>
      </c>
      <c r="E6" s="9">
        <v>53072055</v>
      </c>
      <c r="F6" s="9">
        <v>6922639</v>
      </c>
      <c r="G6" s="9">
        <v>103147447</v>
      </c>
      <c r="H6" s="9">
        <v>12212270</v>
      </c>
      <c r="I6" s="9">
        <v>2083112</v>
      </c>
      <c r="J6" s="9">
        <v>23900613</v>
      </c>
      <c r="K6" s="9">
        <v>4642660</v>
      </c>
      <c r="L6" s="9">
        <v>9591131</v>
      </c>
      <c r="M6" s="9">
        <v>8292579</v>
      </c>
      <c r="N6" s="9">
        <v>213752286</v>
      </c>
      <c r="O6" s="9">
        <v>11045755</v>
      </c>
      <c r="P6" s="9">
        <v>30749689</v>
      </c>
      <c r="Q6" s="9">
        <v>14974587</v>
      </c>
    </row>
    <row r="7" spans="2:19" ht="39.9" customHeight="1" x14ac:dyDescent="0.3">
      <c r="B7" s="5" t="s">
        <v>45</v>
      </c>
      <c r="C7" s="9">
        <v>23366585</v>
      </c>
      <c r="D7" s="9">
        <v>88759907</v>
      </c>
      <c r="E7" s="9">
        <v>22810342</v>
      </c>
      <c r="F7" s="9">
        <v>29116236</v>
      </c>
      <c r="G7" s="9">
        <v>79746287</v>
      </c>
      <c r="H7" s="9">
        <v>21779972</v>
      </c>
      <c r="I7" s="9">
        <v>2509192</v>
      </c>
      <c r="J7" s="9">
        <v>29433515</v>
      </c>
      <c r="K7" s="9">
        <v>9682547</v>
      </c>
      <c r="L7" s="9">
        <v>13052126</v>
      </c>
      <c r="M7" s="9">
        <v>10545404</v>
      </c>
      <c r="N7" s="9">
        <v>182837903</v>
      </c>
      <c r="O7" s="9">
        <v>10364718</v>
      </c>
      <c r="P7" s="9">
        <v>40344929</v>
      </c>
      <c r="Q7" s="9">
        <v>19430342</v>
      </c>
    </row>
    <row r="8" spans="2:19" ht="39.9" customHeight="1" x14ac:dyDescent="0.3">
      <c r="B8" s="5" t="s">
        <v>46</v>
      </c>
      <c r="C8" s="9">
        <v>38131027</v>
      </c>
      <c r="D8" s="9">
        <v>32149650</v>
      </c>
      <c r="E8" s="9">
        <v>28197722</v>
      </c>
      <c r="F8" s="9">
        <v>3198933</v>
      </c>
      <c r="G8" s="9">
        <v>88091281</v>
      </c>
      <c r="H8" s="9">
        <v>14437609</v>
      </c>
      <c r="I8" s="9">
        <v>1719503</v>
      </c>
      <c r="J8" s="9">
        <v>21774033</v>
      </c>
      <c r="K8" s="9">
        <v>9123509</v>
      </c>
      <c r="L8" s="9">
        <v>9533737</v>
      </c>
      <c r="M8" s="9">
        <v>5615901</v>
      </c>
      <c r="N8" s="9">
        <v>117559809</v>
      </c>
      <c r="O8" s="9">
        <v>17211379</v>
      </c>
      <c r="P8" s="9">
        <v>35318320</v>
      </c>
      <c r="Q8" s="9">
        <v>19633463</v>
      </c>
    </row>
    <row r="9" spans="2:19" ht="39.9" customHeight="1" x14ac:dyDescent="0.3">
      <c r="B9" s="3" t="s">
        <v>47</v>
      </c>
      <c r="C9" s="10">
        <v>118478246</v>
      </c>
      <c r="D9" s="10">
        <v>196035584</v>
      </c>
      <c r="E9" s="10">
        <v>142793250</v>
      </c>
      <c r="F9" s="10">
        <v>41965140</v>
      </c>
      <c r="G9" s="10">
        <v>311600887</v>
      </c>
      <c r="H9" s="10">
        <v>63235633</v>
      </c>
      <c r="I9" s="10">
        <v>8495591</v>
      </c>
      <c r="J9" s="10">
        <v>104819387</v>
      </c>
      <c r="K9" s="10">
        <v>37611092</v>
      </c>
      <c r="L9" s="10">
        <v>44647040</v>
      </c>
      <c r="M9" s="10">
        <v>37510533</v>
      </c>
      <c r="N9" s="10">
        <v>621217305</v>
      </c>
      <c r="O9" s="10">
        <v>48835345</v>
      </c>
      <c r="P9" s="10">
        <v>140155308</v>
      </c>
      <c r="Q9" s="10">
        <v>82532615</v>
      </c>
    </row>
    <row r="10" spans="2:19" ht="39.9" customHeight="1" x14ac:dyDescent="0.3">
      <c r="B10" s="5" t="s">
        <v>48</v>
      </c>
      <c r="C10" s="9">
        <v>35077932</v>
      </c>
      <c r="D10" s="9">
        <v>37090329</v>
      </c>
      <c r="E10" s="9">
        <v>25967252</v>
      </c>
      <c r="F10" s="9">
        <v>17040497</v>
      </c>
      <c r="G10" s="9">
        <v>63034755</v>
      </c>
      <c r="H10" s="9">
        <v>11406426</v>
      </c>
      <c r="I10" s="9">
        <v>1281286</v>
      </c>
      <c r="J10" s="9">
        <v>31458504</v>
      </c>
      <c r="K10" s="9">
        <v>9995411</v>
      </c>
      <c r="L10" s="9">
        <v>18463292</v>
      </c>
      <c r="M10" s="9">
        <v>4873801</v>
      </c>
      <c r="N10" s="9">
        <v>450605178</v>
      </c>
      <c r="O10" s="9">
        <v>15847127</v>
      </c>
      <c r="P10" s="9">
        <v>19995774</v>
      </c>
      <c r="Q10" s="9">
        <v>26838635</v>
      </c>
    </row>
    <row r="11" spans="2:19" ht="39.9" customHeight="1" x14ac:dyDescent="0.3">
      <c r="B11" s="5" t="s">
        <v>49</v>
      </c>
      <c r="C11" s="9">
        <v>26439129</v>
      </c>
      <c r="D11" s="9">
        <v>48910780</v>
      </c>
      <c r="E11" s="9">
        <v>34911022</v>
      </c>
      <c r="F11" s="9">
        <v>5429726</v>
      </c>
      <c r="G11" s="9">
        <v>144192319</v>
      </c>
      <c r="H11" s="9">
        <v>14855897</v>
      </c>
      <c r="I11" s="9">
        <v>1138472</v>
      </c>
      <c r="J11" s="9">
        <v>23435719</v>
      </c>
      <c r="K11" s="9">
        <v>10240391</v>
      </c>
      <c r="L11" s="9">
        <v>8761200</v>
      </c>
      <c r="M11" s="9">
        <v>11637354</v>
      </c>
      <c r="N11" s="9">
        <v>248774191</v>
      </c>
      <c r="O11" s="9">
        <v>17568559</v>
      </c>
      <c r="P11" s="9">
        <v>20414749</v>
      </c>
      <c r="Q11" s="9">
        <v>38808464</v>
      </c>
    </row>
    <row r="12" spans="2:19" ht="39.9" customHeight="1" x14ac:dyDescent="0.3">
      <c r="B12" s="5" t="s">
        <v>50</v>
      </c>
      <c r="C12" s="9">
        <v>22925540</v>
      </c>
      <c r="D12" s="9">
        <v>65759626</v>
      </c>
      <c r="E12" s="9">
        <v>25137772</v>
      </c>
      <c r="F12" s="9">
        <v>11373805</v>
      </c>
      <c r="G12" s="9">
        <v>68210776</v>
      </c>
      <c r="H12" s="9">
        <v>15064183</v>
      </c>
      <c r="I12" s="9">
        <v>1061281</v>
      </c>
      <c r="J12" s="9">
        <v>31913692</v>
      </c>
      <c r="K12" s="9">
        <v>13580295</v>
      </c>
      <c r="L12" s="9">
        <v>11328800</v>
      </c>
      <c r="M12" s="9">
        <v>19301883</v>
      </c>
      <c r="N12" s="9">
        <v>219447476</v>
      </c>
      <c r="O12" s="9">
        <v>15274318</v>
      </c>
      <c r="P12" s="9">
        <v>16209062</v>
      </c>
      <c r="Q12" s="9">
        <v>32989993</v>
      </c>
    </row>
    <row r="13" spans="2:19" ht="39.9" customHeight="1" x14ac:dyDescent="0.3">
      <c r="B13" s="5" t="s">
        <v>51</v>
      </c>
      <c r="C13" s="9">
        <v>50194587</v>
      </c>
      <c r="D13" s="9">
        <v>28515138</v>
      </c>
      <c r="E13" s="9">
        <v>49861225</v>
      </c>
      <c r="F13" s="9">
        <v>5719932</v>
      </c>
      <c r="G13" s="9">
        <v>35247444</v>
      </c>
      <c r="H13" s="9">
        <v>10688389</v>
      </c>
      <c r="I13" s="9">
        <v>1042078</v>
      </c>
      <c r="J13" s="9">
        <v>25953270</v>
      </c>
      <c r="K13" s="9">
        <v>14887458</v>
      </c>
      <c r="L13" s="9">
        <v>12777950</v>
      </c>
      <c r="M13" s="9">
        <v>11534359</v>
      </c>
      <c r="N13" s="9">
        <v>290206626</v>
      </c>
      <c r="O13" s="9">
        <v>12062541</v>
      </c>
      <c r="P13" s="9">
        <v>13541574</v>
      </c>
      <c r="Q13" s="9">
        <v>19663300</v>
      </c>
    </row>
    <row r="14" spans="2:19" ht="39.9" customHeight="1" x14ac:dyDescent="0.3">
      <c r="B14" s="3" t="s">
        <v>52</v>
      </c>
      <c r="C14" s="10">
        <v>134637188</v>
      </c>
      <c r="D14" s="10">
        <v>180275873</v>
      </c>
      <c r="E14" s="10">
        <v>135877271</v>
      </c>
      <c r="F14" s="10">
        <v>39563960</v>
      </c>
      <c r="G14" s="10">
        <v>310685294</v>
      </c>
      <c r="H14" s="10">
        <v>52014895</v>
      </c>
      <c r="I14" s="10">
        <v>4523117</v>
      </c>
      <c r="J14" s="10">
        <v>112761185</v>
      </c>
      <c r="K14" s="10">
        <v>48703555</v>
      </c>
      <c r="L14" s="10">
        <v>51331242</v>
      </c>
      <c r="M14" s="10">
        <v>47347397</v>
      </c>
      <c r="N14" s="10">
        <v>1209033471</v>
      </c>
      <c r="O14" s="10">
        <v>60752545</v>
      </c>
      <c r="P14" s="10">
        <v>70161159</v>
      </c>
      <c r="Q14" s="10">
        <v>118300392</v>
      </c>
    </row>
    <row r="15" spans="2:19" ht="39.9" customHeight="1" x14ac:dyDescent="0.3">
      <c r="B15" s="5" t="s">
        <v>53</v>
      </c>
      <c r="C15" s="9">
        <v>46310008</v>
      </c>
      <c r="D15" s="9">
        <v>44590917</v>
      </c>
      <c r="E15" s="9">
        <v>29742777</v>
      </c>
      <c r="F15" s="9">
        <v>21002550</v>
      </c>
      <c r="G15" s="9">
        <v>118420544</v>
      </c>
      <c r="H15" s="9">
        <v>16866358</v>
      </c>
      <c r="I15" s="9">
        <v>1047896</v>
      </c>
      <c r="J15" s="9">
        <v>25389199</v>
      </c>
      <c r="K15" s="9">
        <v>5912028</v>
      </c>
      <c r="L15" s="9">
        <v>8022800</v>
      </c>
      <c r="M15" s="9">
        <v>11147320</v>
      </c>
      <c r="N15" s="9">
        <v>265785788</v>
      </c>
      <c r="O15" s="9">
        <v>17393191</v>
      </c>
      <c r="P15" s="9">
        <v>20392820</v>
      </c>
      <c r="Q15" s="9">
        <v>26871829</v>
      </c>
    </row>
    <row r="16" spans="2:19" ht="39.9" customHeight="1" x14ac:dyDescent="0.3">
      <c r="B16" s="5" t="s">
        <v>54</v>
      </c>
      <c r="C16" s="9">
        <v>33702939</v>
      </c>
      <c r="D16" s="9">
        <v>50398821</v>
      </c>
      <c r="E16" s="9">
        <v>43332313</v>
      </c>
      <c r="F16" s="9">
        <v>8281800</v>
      </c>
      <c r="G16" s="9">
        <v>31083812</v>
      </c>
      <c r="H16" s="9">
        <v>11612419</v>
      </c>
      <c r="I16" s="9">
        <v>756598</v>
      </c>
      <c r="J16" s="9">
        <v>33100751</v>
      </c>
      <c r="K16" s="9">
        <v>15036075</v>
      </c>
      <c r="L16" s="9">
        <v>4296600</v>
      </c>
      <c r="M16" s="9">
        <v>14716267</v>
      </c>
      <c r="N16" s="9">
        <v>324654162</v>
      </c>
      <c r="O16" s="9">
        <v>15820532</v>
      </c>
      <c r="P16" s="9">
        <v>15912364</v>
      </c>
      <c r="Q16" s="9">
        <v>16105756</v>
      </c>
    </row>
    <row r="17" spans="2:17" ht="39.9" customHeight="1" x14ac:dyDescent="0.3">
      <c r="B17" s="5" t="s">
        <v>55</v>
      </c>
      <c r="C17" s="9">
        <v>45290255</v>
      </c>
      <c r="D17" s="9">
        <v>75056472</v>
      </c>
      <c r="E17" s="9">
        <v>45752102</v>
      </c>
      <c r="F17" s="9">
        <v>3453354</v>
      </c>
      <c r="G17" s="9">
        <v>80640703</v>
      </c>
      <c r="H17" s="9">
        <v>13829436</v>
      </c>
      <c r="I17" s="9">
        <v>1364145</v>
      </c>
      <c r="J17" s="9">
        <v>29979612</v>
      </c>
      <c r="K17" s="9">
        <v>8049035</v>
      </c>
      <c r="L17" s="9">
        <v>25971802</v>
      </c>
      <c r="M17" s="9">
        <v>13337209</v>
      </c>
      <c r="N17" s="9">
        <v>200975925</v>
      </c>
      <c r="O17" s="9">
        <v>9342271</v>
      </c>
      <c r="P17" s="9">
        <v>8054330</v>
      </c>
      <c r="Q17" s="9">
        <v>21530587</v>
      </c>
    </row>
    <row r="18" spans="2:17" ht="39.9" customHeight="1" x14ac:dyDescent="0.3">
      <c r="B18" s="5" t="s">
        <v>56</v>
      </c>
      <c r="C18" s="9">
        <v>32670226</v>
      </c>
      <c r="D18" s="9">
        <v>73237370</v>
      </c>
      <c r="E18" s="9">
        <v>22251153</v>
      </c>
      <c r="F18" s="9">
        <v>9274610</v>
      </c>
      <c r="G18" s="9">
        <v>50506205</v>
      </c>
      <c r="H18" s="9">
        <v>17303813</v>
      </c>
      <c r="I18" s="9">
        <v>1975274</v>
      </c>
      <c r="J18" s="9">
        <v>27362227</v>
      </c>
      <c r="K18" s="9">
        <v>9967485</v>
      </c>
      <c r="L18" s="9">
        <v>32032325</v>
      </c>
      <c r="M18" s="9">
        <v>6234301</v>
      </c>
      <c r="N18" s="9">
        <v>158983236</v>
      </c>
      <c r="O18" s="9">
        <v>6692998</v>
      </c>
      <c r="P18" s="9">
        <v>19737616</v>
      </c>
      <c r="Q18" s="9">
        <v>18719217</v>
      </c>
    </row>
    <row r="19" spans="2:17" ht="39.9" customHeight="1" x14ac:dyDescent="0.3">
      <c r="B19" s="3" t="s">
        <v>57</v>
      </c>
      <c r="C19" s="10">
        <v>157973428</v>
      </c>
      <c r="D19" s="10">
        <v>243283580</v>
      </c>
      <c r="E19" s="10">
        <v>141078345</v>
      </c>
      <c r="F19" s="10">
        <v>42012314</v>
      </c>
      <c r="G19" s="10">
        <v>280651264</v>
      </c>
      <c r="H19" s="10">
        <v>59612026</v>
      </c>
      <c r="I19" s="10">
        <v>5143913</v>
      </c>
      <c r="J19" s="10">
        <v>115831789</v>
      </c>
      <c r="K19" s="10">
        <v>38964623</v>
      </c>
      <c r="L19" s="10">
        <v>70323527</v>
      </c>
      <c r="M19" s="10">
        <v>45435097</v>
      </c>
      <c r="N19" s="10">
        <v>950399111</v>
      </c>
      <c r="O19" s="10">
        <v>49248992</v>
      </c>
      <c r="P19" s="10">
        <v>64097130</v>
      </c>
      <c r="Q19" s="10">
        <v>83227389</v>
      </c>
    </row>
    <row r="20" spans="2:17" ht="39.9" customHeight="1" x14ac:dyDescent="0.3">
      <c r="B20" s="5" t="s">
        <v>58</v>
      </c>
      <c r="C20" s="9">
        <v>47071247</v>
      </c>
      <c r="D20" s="9">
        <v>57871109</v>
      </c>
      <c r="E20" s="9">
        <v>34786232</v>
      </c>
      <c r="F20" s="9">
        <v>73822014</v>
      </c>
      <c r="G20" s="9">
        <v>182858032</v>
      </c>
      <c r="H20" s="9">
        <v>11836071</v>
      </c>
      <c r="I20" s="9">
        <v>663864</v>
      </c>
      <c r="J20" s="9">
        <v>27449628</v>
      </c>
      <c r="K20" s="9">
        <v>5660672</v>
      </c>
      <c r="L20" s="9">
        <v>16655300</v>
      </c>
      <c r="M20" s="9">
        <v>8576209</v>
      </c>
      <c r="N20" s="9" t="s">
        <v>80</v>
      </c>
      <c r="O20" s="9">
        <v>5977308</v>
      </c>
      <c r="P20" s="9">
        <v>14519321</v>
      </c>
      <c r="Q20" s="9">
        <v>11502384</v>
      </c>
    </row>
    <row r="21" spans="2:17" ht="39.9" customHeight="1" x14ac:dyDescent="0.3">
      <c r="B21" s="5" t="s">
        <v>59</v>
      </c>
      <c r="C21" s="9">
        <v>36075995</v>
      </c>
      <c r="D21" s="9">
        <v>75638148</v>
      </c>
      <c r="E21" s="9">
        <v>68167143</v>
      </c>
      <c r="F21" s="9">
        <v>8695463</v>
      </c>
      <c r="G21" s="9">
        <v>128996308</v>
      </c>
      <c r="H21" s="9">
        <v>25407213</v>
      </c>
      <c r="I21" s="9">
        <v>868635</v>
      </c>
      <c r="J21" s="9">
        <v>29642501</v>
      </c>
      <c r="K21" s="9">
        <v>3890473</v>
      </c>
      <c r="L21" s="9">
        <v>60212089</v>
      </c>
      <c r="M21" s="9">
        <v>4282639</v>
      </c>
      <c r="N21" s="9" t="s">
        <v>80</v>
      </c>
      <c r="O21" s="9">
        <v>11233287</v>
      </c>
      <c r="P21" s="9">
        <v>17651232</v>
      </c>
      <c r="Q21" s="9">
        <v>17021847</v>
      </c>
    </row>
    <row r="22" spans="2:17" ht="18" customHeight="1" x14ac:dyDescent="0.3"/>
    <row r="23" spans="2:17" ht="18" customHeight="1" x14ac:dyDescent="0.3">
      <c r="B23" s="7" t="s">
        <v>61</v>
      </c>
    </row>
    <row r="24" spans="2:17" ht="18" customHeight="1" x14ac:dyDescent="0.3">
      <c r="B24" s="7" t="s">
        <v>62</v>
      </c>
    </row>
    <row r="25" spans="2:17" ht="18" customHeight="1" x14ac:dyDescent="0.3">
      <c r="B25" s="7" t="s">
        <v>143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zoomScale="60" zoomScaleNormal="6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B25" sqref="B25"/>
    </sheetView>
  </sheetViews>
  <sheetFormatPr baseColWidth="10" defaultRowHeight="14.4" x14ac:dyDescent="0.3"/>
  <cols>
    <col min="1" max="1" width="8.69921875" customWidth="1"/>
    <col min="2" max="8" width="27.69921875" customWidth="1"/>
    <col min="10" max="10" width="15.69921875" customWidth="1"/>
  </cols>
  <sheetData>
    <row r="1" spans="2:10" ht="165.05" customHeight="1" x14ac:dyDescent="0.3"/>
    <row r="2" spans="2:10" ht="60.05" customHeight="1" x14ac:dyDescent="0.3">
      <c r="B2" s="8" t="s">
        <v>36</v>
      </c>
    </row>
    <row r="4" spans="2:10" ht="60.05" customHeight="1" x14ac:dyDescent="0.3">
      <c r="B4" s="1" t="s">
        <v>60</v>
      </c>
      <c r="C4" s="1" t="s">
        <v>6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J4" s="11" t="str">
        <f>HYPERLINK("#'ÍNDICE'!A1", "Índice")</f>
        <v>Índice</v>
      </c>
    </row>
    <row r="5" spans="2:10" ht="39.9" customHeight="1" x14ac:dyDescent="0.3">
      <c r="B5" s="5" t="s">
        <v>43</v>
      </c>
      <c r="C5" s="9">
        <v>3272</v>
      </c>
      <c r="D5" s="9">
        <v>4083</v>
      </c>
      <c r="E5" s="9">
        <v>6239</v>
      </c>
      <c r="F5" s="9">
        <v>1647238</v>
      </c>
      <c r="G5" s="9">
        <v>1082042</v>
      </c>
      <c r="H5" s="9">
        <v>401226961</v>
      </c>
    </row>
    <row r="6" spans="2:10" ht="39.9" customHeight="1" x14ac:dyDescent="0.3">
      <c r="B6" s="5" t="s">
        <v>44</v>
      </c>
      <c r="C6" s="9">
        <v>4019</v>
      </c>
      <c r="D6" s="9">
        <v>5088</v>
      </c>
      <c r="E6" s="9">
        <v>7665</v>
      </c>
      <c r="F6" s="9">
        <v>1756524</v>
      </c>
      <c r="G6" s="9">
        <v>1472418</v>
      </c>
      <c r="H6" s="9">
        <v>573230114</v>
      </c>
    </row>
    <row r="7" spans="2:10" ht="39.9" customHeight="1" x14ac:dyDescent="0.3">
      <c r="B7" s="5" t="s">
        <v>45</v>
      </c>
      <c r="C7" s="9">
        <v>4127</v>
      </c>
      <c r="D7" s="9">
        <v>5262</v>
      </c>
      <c r="E7" s="9">
        <v>7934</v>
      </c>
      <c r="F7" s="9">
        <v>1990334</v>
      </c>
      <c r="G7" s="9">
        <v>1592164</v>
      </c>
      <c r="H7" s="9">
        <v>583780005</v>
      </c>
    </row>
    <row r="8" spans="2:10" ht="39.9" customHeight="1" x14ac:dyDescent="0.3">
      <c r="B8" s="5" t="s">
        <v>46</v>
      </c>
      <c r="C8" s="9">
        <v>3809</v>
      </c>
      <c r="D8" s="9">
        <v>4509</v>
      </c>
      <c r="E8" s="9">
        <v>6757</v>
      </c>
      <c r="F8" s="9">
        <v>1576065</v>
      </c>
      <c r="G8" s="9">
        <v>1124432</v>
      </c>
      <c r="H8" s="9">
        <v>441695876</v>
      </c>
    </row>
    <row r="9" spans="2:10" ht="39.9" customHeight="1" x14ac:dyDescent="0.3">
      <c r="B9" s="3" t="s">
        <v>47</v>
      </c>
      <c r="C9" s="10">
        <v>15227</v>
      </c>
      <c r="D9" s="10">
        <v>18942</v>
      </c>
      <c r="E9" s="10">
        <v>28595</v>
      </c>
      <c r="F9" s="10">
        <v>6970161</v>
      </c>
      <c r="G9" s="10">
        <v>5271056</v>
      </c>
      <c r="H9" s="10">
        <v>1999932956</v>
      </c>
    </row>
    <row r="10" spans="2:10" ht="39.9" customHeight="1" x14ac:dyDescent="0.3">
      <c r="B10" s="5" t="s">
        <v>48</v>
      </c>
      <c r="C10" s="9">
        <v>3885</v>
      </c>
      <c r="D10" s="9">
        <v>7642</v>
      </c>
      <c r="E10" s="9">
        <v>8286</v>
      </c>
      <c r="F10" s="9">
        <v>3011427</v>
      </c>
      <c r="G10" s="9">
        <v>1927053.2</v>
      </c>
      <c r="H10" s="9">
        <v>768976199</v>
      </c>
    </row>
    <row r="11" spans="2:10" ht="39.9" customHeight="1" x14ac:dyDescent="0.3">
      <c r="B11" s="5" t="s">
        <v>49</v>
      </c>
      <c r="C11" s="9">
        <v>3970</v>
      </c>
      <c r="D11" s="9">
        <v>7696</v>
      </c>
      <c r="E11" s="9">
        <v>8749</v>
      </c>
      <c r="F11" s="9">
        <v>2158775</v>
      </c>
      <c r="G11" s="9">
        <v>1728852</v>
      </c>
      <c r="H11" s="9">
        <v>655517972</v>
      </c>
    </row>
    <row r="12" spans="2:10" ht="39.9" customHeight="1" x14ac:dyDescent="0.3">
      <c r="B12" s="5" t="s">
        <v>50</v>
      </c>
      <c r="C12" s="9">
        <v>3999</v>
      </c>
      <c r="D12" s="9">
        <v>7890</v>
      </c>
      <c r="E12" s="9">
        <v>9021</v>
      </c>
      <c r="F12" s="9">
        <v>3364211</v>
      </c>
      <c r="G12" s="9">
        <v>1685551</v>
      </c>
      <c r="H12" s="9">
        <v>569578502</v>
      </c>
    </row>
    <row r="13" spans="2:10" ht="39.9" customHeight="1" x14ac:dyDescent="0.3">
      <c r="B13" s="5" t="s">
        <v>51</v>
      </c>
      <c r="C13" s="9">
        <v>4086</v>
      </c>
      <c r="D13" s="9">
        <v>7161</v>
      </c>
      <c r="E13" s="9">
        <v>8052</v>
      </c>
      <c r="F13" s="9">
        <v>2532298</v>
      </c>
      <c r="G13" s="9">
        <v>1521543</v>
      </c>
      <c r="H13" s="9">
        <v>581895871</v>
      </c>
    </row>
    <row r="14" spans="2:10" ht="39.9" customHeight="1" x14ac:dyDescent="0.3">
      <c r="B14" s="3" t="s">
        <v>52</v>
      </c>
      <c r="C14" s="10">
        <v>15940</v>
      </c>
      <c r="D14" s="10">
        <v>30389</v>
      </c>
      <c r="E14" s="10">
        <v>34108</v>
      </c>
      <c r="F14" s="10">
        <v>11066711</v>
      </c>
      <c r="G14" s="10">
        <v>6862999.2000000002</v>
      </c>
      <c r="H14" s="10">
        <v>2575968544</v>
      </c>
    </row>
    <row r="15" spans="2:10" ht="39.9" customHeight="1" x14ac:dyDescent="0.3">
      <c r="B15" s="5" t="s">
        <v>53</v>
      </c>
      <c r="C15" s="9">
        <v>3498</v>
      </c>
      <c r="D15" s="9">
        <v>5709</v>
      </c>
      <c r="E15" s="9">
        <v>7737</v>
      </c>
      <c r="F15" s="9">
        <v>1706547</v>
      </c>
      <c r="G15" s="9">
        <v>1575550.6</v>
      </c>
      <c r="H15" s="9">
        <v>658896025</v>
      </c>
    </row>
    <row r="16" spans="2:10" ht="39.9" customHeight="1" x14ac:dyDescent="0.3">
      <c r="B16" s="5" t="s">
        <v>54</v>
      </c>
      <c r="C16" s="9">
        <v>3486</v>
      </c>
      <c r="D16" s="9">
        <v>6019</v>
      </c>
      <c r="E16" s="9">
        <v>7957</v>
      </c>
      <c r="F16" s="9">
        <v>1936757</v>
      </c>
      <c r="G16" s="9">
        <v>1610575.8</v>
      </c>
      <c r="H16" s="9">
        <v>618811209</v>
      </c>
    </row>
    <row r="17" spans="2:8" ht="39.9" customHeight="1" x14ac:dyDescent="0.3">
      <c r="B17" s="5" t="s">
        <v>55</v>
      </c>
      <c r="C17" s="9">
        <v>3024</v>
      </c>
      <c r="D17" s="9">
        <v>4366</v>
      </c>
      <c r="E17" s="9">
        <v>6538</v>
      </c>
      <c r="F17" s="9">
        <v>2892323</v>
      </c>
      <c r="G17" s="9">
        <v>1308536</v>
      </c>
      <c r="H17" s="9">
        <v>582627238</v>
      </c>
    </row>
    <row r="18" spans="2:8" ht="39.9" customHeight="1" x14ac:dyDescent="0.3">
      <c r="B18" s="5" t="s">
        <v>56</v>
      </c>
      <c r="C18" s="9">
        <v>2654</v>
      </c>
      <c r="D18" s="9">
        <v>3838</v>
      </c>
      <c r="E18" s="9">
        <v>5769</v>
      </c>
      <c r="F18" s="9">
        <v>1687525</v>
      </c>
      <c r="G18" s="9">
        <v>1104853</v>
      </c>
      <c r="H18" s="9">
        <v>486948056</v>
      </c>
    </row>
    <row r="19" spans="2:8" ht="39.9" customHeight="1" x14ac:dyDescent="0.3">
      <c r="B19" s="3" t="s">
        <v>57</v>
      </c>
      <c r="C19" s="10">
        <v>12662</v>
      </c>
      <c r="D19" s="10">
        <v>19932</v>
      </c>
      <c r="E19" s="10">
        <v>28001</v>
      </c>
      <c r="F19" s="10">
        <v>8223152</v>
      </c>
      <c r="G19" s="10">
        <v>5599515.4000000004</v>
      </c>
      <c r="H19" s="10">
        <v>2347282528</v>
      </c>
    </row>
    <row r="20" spans="2:8" ht="39.9" customHeight="1" x14ac:dyDescent="0.3">
      <c r="B20" s="5" t="s">
        <v>58</v>
      </c>
      <c r="C20" s="9">
        <v>2626</v>
      </c>
      <c r="D20" s="9">
        <v>3062</v>
      </c>
      <c r="E20" s="9">
        <v>4210</v>
      </c>
      <c r="F20" s="9">
        <v>1896675</v>
      </c>
      <c r="G20" s="9">
        <v>1137633</v>
      </c>
      <c r="H20" s="9">
        <v>499249391</v>
      </c>
    </row>
    <row r="21" spans="2:8" ht="39.9" customHeight="1" x14ac:dyDescent="0.3">
      <c r="B21" s="5" t="s">
        <v>59</v>
      </c>
      <c r="C21" s="9">
        <v>3751</v>
      </c>
      <c r="D21" s="9">
        <v>4488</v>
      </c>
      <c r="E21" s="9">
        <v>5742</v>
      </c>
      <c r="F21" s="9">
        <v>2173306</v>
      </c>
      <c r="G21" s="9">
        <v>1131926</v>
      </c>
      <c r="H21" s="9">
        <v>487782973</v>
      </c>
    </row>
    <row r="22" spans="2:8" ht="18" customHeight="1" x14ac:dyDescent="0.3"/>
    <row r="23" spans="2:8" ht="18" customHeight="1" x14ac:dyDescent="0.3">
      <c r="B23" s="7" t="s">
        <v>61</v>
      </c>
    </row>
    <row r="24" spans="2:8" ht="18" customHeight="1" x14ac:dyDescent="0.3">
      <c r="B24" s="7" t="s">
        <v>62</v>
      </c>
    </row>
    <row r="25" spans="2:8" ht="18" customHeight="1" x14ac:dyDescent="0.3">
      <c r="B25" s="7" t="s">
        <v>143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5"/>
  <sheetViews>
    <sheetView showGridLines="0" zoomScale="6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B25" sqref="B25"/>
    </sheetView>
  </sheetViews>
  <sheetFormatPr baseColWidth="10" defaultRowHeight="14.4" x14ac:dyDescent="0.3"/>
  <cols>
    <col min="1" max="1" width="8.69921875" customWidth="1"/>
    <col min="2" max="2" width="35.69921875" customWidth="1"/>
    <col min="3" max="17" width="20.69921875" customWidth="1"/>
    <col min="19" max="19" width="15.69921875" customWidth="1"/>
  </cols>
  <sheetData>
    <row r="1" spans="2:19" ht="165.05" customHeight="1" x14ac:dyDescent="0.3"/>
    <row r="2" spans="2:19" ht="60.05" customHeight="1" x14ac:dyDescent="0.3">
      <c r="B2" s="8" t="s">
        <v>63</v>
      </c>
    </row>
    <row r="4" spans="2:19" ht="60.05" customHeight="1" x14ac:dyDescent="0.3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39.9" customHeight="1" x14ac:dyDescent="0.3">
      <c r="B5" s="5" t="s">
        <v>43</v>
      </c>
      <c r="C5" s="9">
        <v>322</v>
      </c>
      <c r="D5" s="9">
        <v>213</v>
      </c>
      <c r="E5" s="9">
        <v>484</v>
      </c>
      <c r="F5" s="9">
        <v>68</v>
      </c>
      <c r="G5" s="9">
        <v>392</v>
      </c>
      <c r="H5" s="9">
        <v>186</v>
      </c>
      <c r="I5" s="9">
        <v>93</v>
      </c>
      <c r="J5" s="9">
        <v>341</v>
      </c>
      <c r="K5" s="9">
        <v>201</v>
      </c>
      <c r="L5" s="9">
        <v>124</v>
      </c>
      <c r="M5" s="9">
        <v>151</v>
      </c>
      <c r="N5" s="9">
        <v>305</v>
      </c>
      <c r="O5" s="9">
        <v>98</v>
      </c>
      <c r="P5" s="9">
        <v>80</v>
      </c>
      <c r="Q5" s="9">
        <v>214</v>
      </c>
    </row>
    <row r="6" spans="2:19" ht="39.9" customHeight="1" x14ac:dyDescent="0.3">
      <c r="B6" s="5" t="s">
        <v>44</v>
      </c>
      <c r="C6" s="9">
        <v>331</v>
      </c>
      <c r="D6" s="9">
        <v>196</v>
      </c>
      <c r="E6" s="9">
        <v>733</v>
      </c>
      <c r="F6" s="9">
        <v>104</v>
      </c>
      <c r="G6" s="9">
        <v>946</v>
      </c>
      <c r="H6" s="9">
        <v>174</v>
      </c>
      <c r="I6" s="9">
        <v>97</v>
      </c>
      <c r="J6" s="9">
        <v>278</v>
      </c>
      <c r="K6" s="9">
        <v>67</v>
      </c>
      <c r="L6" s="9">
        <v>108</v>
      </c>
      <c r="M6" s="9">
        <v>130</v>
      </c>
      <c r="N6" s="9">
        <v>372</v>
      </c>
      <c r="O6" s="9">
        <v>135</v>
      </c>
      <c r="P6" s="9">
        <v>138</v>
      </c>
      <c r="Q6" s="9">
        <v>210</v>
      </c>
    </row>
    <row r="7" spans="2:19" ht="39.9" customHeight="1" x14ac:dyDescent="0.3">
      <c r="B7" s="5" t="s">
        <v>45</v>
      </c>
      <c r="C7" s="9">
        <v>279</v>
      </c>
      <c r="D7" s="9">
        <v>217</v>
      </c>
      <c r="E7" s="9">
        <v>364</v>
      </c>
      <c r="F7" s="9">
        <v>187</v>
      </c>
      <c r="G7" s="9">
        <v>996</v>
      </c>
      <c r="H7" s="9">
        <v>204</v>
      </c>
      <c r="I7" s="9">
        <v>109</v>
      </c>
      <c r="J7" s="9">
        <v>343</v>
      </c>
      <c r="K7" s="9">
        <v>130</v>
      </c>
      <c r="L7" s="9">
        <v>196</v>
      </c>
      <c r="M7" s="9">
        <v>162</v>
      </c>
      <c r="N7" s="9">
        <v>421</v>
      </c>
      <c r="O7" s="9">
        <v>133</v>
      </c>
      <c r="P7" s="9">
        <v>134</v>
      </c>
      <c r="Q7" s="9">
        <v>252</v>
      </c>
    </row>
    <row r="8" spans="2:19" ht="39.9" customHeight="1" x14ac:dyDescent="0.3">
      <c r="B8" s="5" t="s">
        <v>46</v>
      </c>
      <c r="C8" s="9">
        <v>288</v>
      </c>
      <c r="D8" s="9">
        <v>213</v>
      </c>
      <c r="E8" s="9">
        <v>537</v>
      </c>
      <c r="F8" s="9">
        <v>60</v>
      </c>
      <c r="G8" s="9">
        <v>1034</v>
      </c>
      <c r="H8" s="9">
        <v>121</v>
      </c>
      <c r="I8" s="9">
        <v>92</v>
      </c>
      <c r="J8" s="9">
        <v>283</v>
      </c>
      <c r="K8" s="9">
        <v>144</v>
      </c>
      <c r="L8" s="9">
        <v>110</v>
      </c>
      <c r="M8" s="9">
        <v>91</v>
      </c>
      <c r="N8" s="9">
        <v>282</v>
      </c>
      <c r="O8" s="9">
        <v>156</v>
      </c>
      <c r="P8" s="9">
        <v>108</v>
      </c>
      <c r="Q8" s="9">
        <v>290</v>
      </c>
    </row>
    <row r="9" spans="2:19" ht="39.9" customHeight="1" x14ac:dyDescent="0.3">
      <c r="B9" s="3" t="s">
        <v>47</v>
      </c>
      <c r="C9" s="10">
        <v>1220</v>
      </c>
      <c r="D9" s="10">
        <v>839</v>
      </c>
      <c r="E9" s="10">
        <v>2118</v>
      </c>
      <c r="F9" s="10">
        <v>419</v>
      </c>
      <c r="G9" s="10">
        <v>3368</v>
      </c>
      <c r="H9" s="10">
        <v>685</v>
      </c>
      <c r="I9" s="10">
        <v>391</v>
      </c>
      <c r="J9" s="10">
        <v>1245</v>
      </c>
      <c r="K9" s="10">
        <v>542</v>
      </c>
      <c r="L9" s="10">
        <v>538</v>
      </c>
      <c r="M9" s="10">
        <v>534</v>
      </c>
      <c r="N9" s="10">
        <v>1380</v>
      </c>
      <c r="O9" s="10">
        <v>522</v>
      </c>
      <c r="P9" s="10">
        <v>460</v>
      </c>
      <c r="Q9" s="10">
        <v>966</v>
      </c>
    </row>
    <row r="10" spans="2:19" ht="39.9" customHeight="1" x14ac:dyDescent="0.3">
      <c r="B10" s="5" t="s">
        <v>48</v>
      </c>
      <c r="C10" s="9">
        <v>297</v>
      </c>
      <c r="D10" s="9">
        <v>211</v>
      </c>
      <c r="E10" s="9">
        <v>466</v>
      </c>
      <c r="F10" s="9">
        <v>142</v>
      </c>
      <c r="G10" s="9">
        <v>981</v>
      </c>
      <c r="H10" s="9">
        <v>142</v>
      </c>
      <c r="I10" s="9">
        <v>58</v>
      </c>
      <c r="J10" s="9">
        <v>307</v>
      </c>
      <c r="K10" s="9">
        <v>142</v>
      </c>
      <c r="L10" s="9">
        <v>202</v>
      </c>
      <c r="M10" s="9">
        <v>49</v>
      </c>
      <c r="N10" s="9">
        <v>477</v>
      </c>
      <c r="O10" s="9">
        <v>138</v>
      </c>
      <c r="P10" s="9">
        <v>67</v>
      </c>
      <c r="Q10" s="9">
        <v>206</v>
      </c>
    </row>
    <row r="11" spans="2:19" ht="39.9" customHeight="1" x14ac:dyDescent="0.3">
      <c r="B11" s="5" t="s">
        <v>49</v>
      </c>
      <c r="C11" s="9">
        <v>236</v>
      </c>
      <c r="D11" s="9">
        <v>223</v>
      </c>
      <c r="E11" s="9">
        <v>640</v>
      </c>
      <c r="F11" s="9">
        <v>99</v>
      </c>
      <c r="G11" s="9">
        <v>961</v>
      </c>
      <c r="H11" s="9">
        <v>169</v>
      </c>
      <c r="I11" s="9">
        <v>64</v>
      </c>
      <c r="J11" s="9">
        <v>296</v>
      </c>
      <c r="K11" s="9">
        <v>182</v>
      </c>
      <c r="L11" s="9">
        <v>132</v>
      </c>
      <c r="M11" s="9">
        <v>127</v>
      </c>
      <c r="N11" s="9">
        <v>382</v>
      </c>
      <c r="O11" s="9">
        <v>120</v>
      </c>
      <c r="P11" s="9">
        <v>67</v>
      </c>
      <c r="Q11" s="9">
        <v>272</v>
      </c>
    </row>
    <row r="12" spans="2:19" ht="39.9" customHeight="1" x14ac:dyDescent="0.3">
      <c r="B12" s="5" t="s">
        <v>50</v>
      </c>
      <c r="C12" s="9">
        <v>182</v>
      </c>
      <c r="D12" s="9">
        <v>244</v>
      </c>
      <c r="E12" s="9">
        <v>425</v>
      </c>
      <c r="F12" s="9">
        <v>129</v>
      </c>
      <c r="G12" s="9">
        <v>887</v>
      </c>
      <c r="H12" s="9">
        <v>165</v>
      </c>
      <c r="I12" s="9">
        <v>47</v>
      </c>
      <c r="J12" s="9">
        <v>361</v>
      </c>
      <c r="K12" s="9">
        <v>124</v>
      </c>
      <c r="L12" s="9">
        <v>146</v>
      </c>
      <c r="M12" s="9">
        <v>180</v>
      </c>
      <c r="N12" s="9">
        <v>553</v>
      </c>
      <c r="O12" s="9">
        <v>147</v>
      </c>
      <c r="P12" s="9">
        <v>55</v>
      </c>
      <c r="Q12" s="9">
        <v>354</v>
      </c>
    </row>
    <row r="13" spans="2:19" ht="39.9" customHeight="1" x14ac:dyDescent="0.3">
      <c r="B13" s="5" t="s">
        <v>51</v>
      </c>
      <c r="C13" s="9">
        <v>249</v>
      </c>
      <c r="D13" s="9">
        <v>224</v>
      </c>
      <c r="E13" s="9">
        <v>878</v>
      </c>
      <c r="F13" s="9">
        <v>57</v>
      </c>
      <c r="G13" s="9">
        <v>928</v>
      </c>
      <c r="H13" s="9">
        <v>133</v>
      </c>
      <c r="I13" s="9">
        <v>57</v>
      </c>
      <c r="J13" s="9">
        <v>300</v>
      </c>
      <c r="K13" s="9">
        <v>165</v>
      </c>
      <c r="L13" s="9">
        <v>107</v>
      </c>
      <c r="M13" s="9">
        <v>95</v>
      </c>
      <c r="N13" s="9">
        <v>482</v>
      </c>
      <c r="O13" s="9">
        <v>117</v>
      </c>
      <c r="P13" s="9">
        <v>34</v>
      </c>
      <c r="Q13" s="9">
        <v>260</v>
      </c>
    </row>
    <row r="14" spans="2:19" ht="39.9" customHeight="1" x14ac:dyDescent="0.3">
      <c r="B14" s="3" t="s">
        <v>52</v>
      </c>
      <c r="C14" s="10">
        <v>964</v>
      </c>
      <c r="D14" s="10">
        <v>902</v>
      </c>
      <c r="E14" s="10">
        <v>2409</v>
      </c>
      <c r="F14" s="10">
        <v>427</v>
      </c>
      <c r="G14" s="10">
        <v>3757</v>
      </c>
      <c r="H14" s="10">
        <v>609</v>
      </c>
      <c r="I14" s="10">
        <v>226</v>
      </c>
      <c r="J14" s="10">
        <v>1264</v>
      </c>
      <c r="K14" s="10">
        <v>613</v>
      </c>
      <c r="L14" s="10">
        <v>587</v>
      </c>
      <c r="M14" s="10">
        <v>451</v>
      </c>
      <c r="N14" s="10">
        <v>1894</v>
      </c>
      <c r="O14" s="10">
        <v>522</v>
      </c>
      <c r="P14" s="10">
        <v>223</v>
      </c>
      <c r="Q14" s="10">
        <v>1092</v>
      </c>
    </row>
    <row r="15" spans="2:19" ht="39.9" customHeight="1" x14ac:dyDescent="0.3">
      <c r="B15" s="5" t="s">
        <v>53</v>
      </c>
      <c r="C15" s="9">
        <v>249</v>
      </c>
      <c r="D15" s="9">
        <v>182</v>
      </c>
      <c r="E15" s="9">
        <v>551</v>
      </c>
      <c r="F15" s="9">
        <v>92</v>
      </c>
      <c r="G15" s="9">
        <v>853</v>
      </c>
      <c r="H15" s="9">
        <v>154</v>
      </c>
      <c r="I15" s="9">
        <v>50</v>
      </c>
      <c r="J15" s="9">
        <v>261</v>
      </c>
      <c r="K15" s="9">
        <v>80</v>
      </c>
      <c r="L15" s="9">
        <v>81</v>
      </c>
      <c r="M15" s="9">
        <v>98</v>
      </c>
      <c r="N15" s="9">
        <v>410</v>
      </c>
      <c r="O15" s="9">
        <v>132</v>
      </c>
      <c r="P15" s="9">
        <v>46</v>
      </c>
      <c r="Q15" s="9">
        <v>259</v>
      </c>
    </row>
    <row r="16" spans="2:19" ht="39.9" customHeight="1" x14ac:dyDescent="0.3">
      <c r="B16" s="5" t="s">
        <v>54</v>
      </c>
      <c r="C16" s="9">
        <v>210</v>
      </c>
      <c r="D16" s="9">
        <v>200</v>
      </c>
      <c r="E16" s="9">
        <v>633</v>
      </c>
      <c r="F16" s="9">
        <v>51</v>
      </c>
      <c r="G16" s="9">
        <v>829</v>
      </c>
      <c r="H16" s="9">
        <v>140</v>
      </c>
      <c r="I16" s="9">
        <v>34</v>
      </c>
      <c r="J16" s="9">
        <v>280</v>
      </c>
      <c r="K16" s="9">
        <v>199</v>
      </c>
      <c r="L16" s="9">
        <v>96</v>
      </c>
      <c r="M16" s="9">
        <v>108</v>
      </c>
      <c r="N16" s="9">
        <v>327</v>
      </c>
      <c r="O16" s="9">
        <v>94</v>
      </c>
      <c r="P16" s="9">
        <v>53</v>
      </c>
      <c r="Q16" s="9">
        <v>232</v>
      </c>
    </row>
    <row r="17" spans="2:17" ht="39.9" customHeight="1" x14ac:dyDescent="0.3">
      <c r="B17" s="5" t="s">
        <v>55</v>
      </c>
      <c r="C17" s="9">
        <v>243</v>
      </c>
      <c r="D17" s="9">
        <v>256</v>
      </c>
      <c r="E17" s="9">
        <v>562</v>
      </c>
      <c r="F17" s="9">
        <v>63</v>
      </c>
      <c r="G17" s="9">
        <v>479</v>
      </c>
      <c r="H17" s="9">
        <v>144</v>
      </c>
      <c r="I17" s="9">
        <v>44</v>
      </c>
      <c r="J17" s="9">
        <v>300</v>
      </c>
      <c r="K17" s="9">
        <v>104</v>
      </c>
      <c r="L17" s="9">
        <v>82</v>
      </c>
      <c r="M17" s="9">
        <v>126</v>
      </c>
      <c r="N17" s="9">
        <v>210</v>
      </c>
      <c r="O17" s="9">
        <v>76</v>
      </c>
      <c r="P17" s="9">
        <v>27</v>
      </c>
      <c r="Q17" s="9">
        <v>308</v>
      </c>
    </row>
    <row r="18" spans="2:17" ht="39.9" customHeight="1" x14ac:dyDescent="0.3">
      <c r="B18" s="5" t="s">
        <v>56</v>
      </c>
      <c r="C18" s="9">
        <v>228</v>
      </c>
      <c r="D18" s="9">
        <v>309</v>
      </c>
      <c r="E18" s="9">
        <v>243</v>
      </c>
      <c r="F18" s="9">
        <v>53</v>
      </c>
      <c r="G18" s="9">
        <v>631</v>
      </c>
      <c r="H18" s="9">
        <v>152</v>
      </c>
      <c r="I18" s="9">
        <v>73</v>
      </c>
      <c r="J18" s="9">
        <v>206</v>
      </c>
      <c r="K18" s="9">
        <v>145</v>
      </c>
      <c r="L18" s="9">
        <v>75</v>
      </c>
      <c r="M18" s="9">
        <v>104</v>
      </c>
      <c r="N18" s="9">
        <v>122</v>
      </c>
      <c r="O18" s="9">
        <v>59</v>
      </c>
      <c r="P18" s="9">
        <v>53</v>
      </c>
      <c r="Q18" s="9">
        <v>201</v>
      </c>
    </row>
    <row r="19" spans="2:17" ht="39.9" customHeight="1" x14ac:dyDescent="0.3">
      <c r="B19" s="3" t="s">
        <v>57</v>
      </c>
      <c r="C19" s="10">
        <v>930</v>
      </c>
      <c r="D19" s="10">
        <v>947</v>
      </c>
      <c r="E19" s="10">
        <v>1989</v>
      </c>
      <c r="F19" s="10">
        <v>259</v>
      </c>
      <c r="G19" s="10">
        <v>2792</v>
      </c>
      <c r="H19" s="10">
        <v>590</v>
      </c>
      <c r="I19" s="10">
        <v>201</v>
      </c>
      <c r="J19" s="10">
        <v>1047</v>
      </c>
      <c r="K19" s="10">
        <v>528</v>
      </c>
      <c r="L19" s="10">
        <v>334</v>
      </c>
      <c r="M19" s="10">
        <v>436</v>
      </c>
      <c r="N19" s="10">
        <v>1069</v>
      </c>
      <c r="O19" s="10">
        <v>361</v>
      </c>
      <c r="P19" s="10">
        <v>179</v>
      </c>
      <c r="Q19" s="10">
        <v>1000</v>
      </c>
    </row>
    <row r="20" spans="2:17" ht="39.9" customHeight="1" x14ac:dyDescent="0.3">
      <c r="B20" s="5" t="s">
        <v>58</v>
      </c>
      <c r="C20" s="9">
        <v>317</v>
      </c>
      <c r="D20" s="9">
        <v>278</v>
      </c>
      <c r="E20" s="9">
        <v>358</v>
      </c>
      <c r="F20" s="9">
        <v>28</v>
      </c>
      <c r="G20" s="9">
        <v>826</v>
      </c>
      <c r="H20" s="9">
        <v>112</v>
      </c>
      <c r="I20" s="9">
        <v>29</v>
      </c>
      <c r="J20" s="9">
        <v>229</v>
      </c>
      <c r="K20" s="9">
        <v>66</v>
      </c>
      <c r="L20" s="9">
        <v>62</v>
      </c>
      <c r="M20" s="9">
        <v>103</v>
      </c>
      <c r="N20" s="9" t="s">
        <v>80</v>
      </c>
      <c r="O20" s="9">
        <v>39</v>
      </c>
      <c r="P20" s="9">
        <v>42</v>
      </c>
      <c r="Q20" s="9">
        <v>137</v>
      </c>
    </row>
    <row r="21" spans="2:17" ht="39.9" customHeight="1" x14ac:dyDescent="0.3">
      <c r="B21" s="5" t="s">
        <v>59</v>
      </c>
      <c r="C21" s="9">
        <v>199</v>
      </c>
      <c r="D21" s="9">
        <v>273</v>
      </c>
      <c r="E21" s="9">
        <v>592</v>
      </c>
      <c r="F21" s="9">
        <v>75</v>
      </c>
      <c r="G21" s="9">
        <v>1663</v>
      </c>
      <c r="H21" s="9">
        <v>130</v>
      </c>
      <c r="I21" s="9">
        <v>34</v>
      </c>
      <c r="J21" s="9">
        <v>228</v>
      </c>
      <c r="K21" s="9">
        <v>51</v>
      </c>
      <c r="L21" s="9">
        <v>95</v>
      </c>
      <c r="M21" s="9">
        <v>51</v>
      </c>
      <c r="N21" s="9" t="s">
        <v>80</v>
      </c>
      <c r="O21" s="9">
        <v>95</v>
      </c>
      <c r="P21" s="9">
        <v>79</v>
      </c>
      <c r="Q21" s="9">
        <v>186</v>
      </c>
    </row>
    <row r="22" spans="2:17" ht="18" customHeight="1" x14ac:dyDescent="0.3"/>
    <row r="23" spans="2:17" ht="18" customHeight="1" x14ac:dyDescent="0.3">
      <c r="B23" s="7" t="s">
        <v>61</v>
      </c>
    </row>
    <row r="24" spans="2:17" ht="18" customHeight="1" x14ac:dyDescent="0.3">
      <c r="B24" s="7" t="s">
        <v>62</v>
      </c>
    </row>
    <row r="25" spans="2:17" ht="18" customHeight="1" x14ac:dyDescent="0.3">
      <c r="B25" s="7" t="s">
        <v>143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5"/>
  <sheetViews>
    <sheetView showGridLines="0" zoomScale="60" zoomScaleNormal="60" workbookViewId="0">
      <pane xSplit="2" ySplit="4" topLeftCell="E16" activePane="bottomRight" state="frozen"/>
      <selection pane="topRight" activeCell="C1" sqref="C1"/>
      <selection pane="bottomLeft" activeCell="A5" sqref="A5"/>
      <selection pane="bottomRight" activeCell="Q21" sqref="Q21"/>
    </sheetView>
  </sheetViews>
  <sheetFormatPr baseColWidth="10" defaultRowHeight="14.4" x14ac:dyDescent="0.3"/>
  <cols>
    <col min="1" max="1" width="8.69921875" customWidth="1"/>
    <col min="2" max="2" width="35.69921875" customWidth="1"/>
    <col min="3" max="17" width="20.69921875" customWidth="1"/>
    <col min="19" max="19" width="15.69921875" customWidth="1"/>
  </cols>
  <sheetData>
    <row r="1" spans="2:19" ht="165.05" customHeight="1" x14ac:dyDescent="0.3"/>
    <row r="2" spans="2:19" ht="60.05" customHeight="1" x14ac:dyDescent="0.3">
      <c r="B2" s="8" t="s">
        <v>81</v>
      </c>
    </row>
    <row r="4" spans="2:19" ht="60.05" customHeight="1" x14ac:dyDescent="0.3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39.9" customHeight="1" x14ac:dyDescent="0.3">
      <c r="B5" s="5" t="s">
        <v>43</v>
      </c>
      <c r="C5" s="9">
        <v>354</v>
      </c>
      <c r="D5" s="9">
        <v>252</v>
      </c>
      <c r="E5" s="9">
        <v>486</v>
      </c>
      <c r="F5" s="9">
        <v>68</v>
      </c>
      <c r="G5" s="9">
        <v>392</v>
      </c>
      <c r="H5" s="9">
        <v>267</v>
      </c>
      <c r="I5" s="9">
        <v>93</v>
      </c>
      <c r="J5" s="9">
        <v>419</v>
      </c>
      <c r="K5" s="9">
        <v>204</v>
      </c>
      <c r="L5" s="9">
        <v>126</v>
      </c>
      <c r="M5" s="9">
        <v>154</v>
      </c>
      <c r="N5" s="9">
        <v>608</v>
      </c>
      <c r="O5" s="9">
        <v>206</v>
      </c>
      <c r="P5" s="9">
        <v>80</v>
      </c>
      <c r="Q5" s="9">
        <v>374</v>
      </c>
    </row>
    <row r="6" spans="2:19" ht="39.9" customHeight="1" x14ac:dyDescent="0.3">
      <c r="B6" s="5" t="s">
        <v>44</v>
      </c>
      <c r="C6" s="9">
        <v>376</v>
      </c>
      <c r="D6" s="9">
        <v>347</v>
      </c>
      <c r="E6" s="9">
        <v>735</v>
      </c>
      <c r="F6" s="9">
        <v>104</v>
      </c>
      <c r="G6" s="9">
        <v>946</v>
      </c>
      <c r="H6" s="9">
        <v>240</v>
      </c>
      <c r="I6" s="9">
        <v>97</v>
      </c>
      <c r="J6" s="9">
        <v>323</v>
      </c>
      <c r="K6" s="9">
        <v>67</v>
      </c>
      <c r="L6" s="9">
        <v>108</v>
      </c>
      <c r="M6" s="9">
        <v>130</v>
      </c>
      <c r="N6" s="9">
        <v>1103</v>
      </c>
      <c r="O6" s="9">
        <v>139</v>
      </c>
      <c r="P6" s="9">
        <v>138</v>
      </c>
      <c r="Q6" s="9">
        <v>235</v>
      </c>
    </row>
    <row r="7" spans="2:19" ht="39.9" customHeight="1" x14ac:dyDescent="0.3">
      <c r="B7" s="5" t="s">
        <v>45</v>
      </c>
      <c r="C7" s="9">
        <v>312</v>
      </c>
      <c r="D7" s="9">
        <v>450</v>
      </c>
      <c r="E7" s="9">
        <v>366</v>
      </c>
      <c r="F7" s="9">
        <v>203</v>
      </c>
      <c r="G7" s="9">
        <v>996</v>
      </c>
      <c r="H7" s="9">
        <v>340</v>
      </c>
      <c r="I7" s="9">
        <v>109</v>
      </c>
      <c r="J7" s="9">
        <v>386</v>
      </c>
      <c r="K7" s="9">
        <v>131</v>
      </c>
      <c r="L7" s="9">
        <v>202</v>
      </c>
      <c r="M7" s="9">
        <v>169</v>
      </c>
      <c r="N7" s="9">
        <v>1028</v>
      </c>
      <c r="O7" s="9">
        <v>152</v>
      </c>
      <c r="P7" s="9">
        <v>135</v>
      </c>
      <c r="Q7" s="9">
        <v>283</v>
      </c>
    </row>
    <row r="8" spans="2:19" ht="39.9" customHeight="1" x14ac:dyDescent="0.3">
      <c r="B8" s="5" t="s">
        <v>46</v>
      </c>
      <c r="C8" s="9">
        <v>290</v>
      </c>
      <c r="D8" s="9">
        <v>338</v>
      </c>
      <c r="E8" s="9">
        <v>538</v>
      </c>
      <c r="F8" s="9">
        <v>61</v>
      </c>
      <c r="G8" s="9">
        <v>1034</v>
      </c>
      <c r="H8" s="9">
        <v>160</v>
      </c>
      <c r="I8" s="9">
        <v>92</v>
      </c>
      <c r="J8" s="9">
        <v>295</v>
      </c>
      <c r="K8" s="9">
        <v>144</v>
      </c>
      <c r="L8" s="9">
        <v>117</v>
      </c>
      <c r="M8" s="9">
        <v>95</v>
      </c>
      <c r="N8" s="9">
        <v>775</v>
      </c>
      <c r="O8" s="9">
        <v>157</v>
      </c>
      <c r="P8" s="9">
        <v>117</v>
      </c>
      <c r="Q8" s="9">
        <v>296</v>
      </c>
    </row>
    <row r="9" spans="2:19" ht="39.9" customHeight="1" x14ac:dyDescent="0.3">
      <c r="B9" s="3" t="s">
        <v>47</v>
      </c>
      <c r="C9" s="10">
        <v>1332</v>
      </c>
      <c r="D9" s="10">
        <v>1387</v>
      </c>
      <c r="E9" s="10">
        <v>2125</v>
      </c>
      <c r="F9" s="10">
        <v>436</v>
      </c>
      <c r="G9" s="10">
        <v>3368</v>
      </c>
      <c r="H9" s="10">
        <v>1007</v>
      </c>
      <c r="I9" s="10">
        <v>391</v>
      </c>
      <c r="J9" s="10">
        <v>1423</v>
      </c>
      <c r="K9" s="10">
        <v>546</v>
      </c>
      <c r="L9" s="10">
        <v>553</v>
      </c>
      <c r="M9" s="10">
        <v>548</v>
      </c>
      <c r="N9" s="10">
        <v>3514</v>
      </c>
      <c r="O9" s="10">
        <v>654</v>
      </c>
      <c r="P9" s="10">
        <v>470</v>
      </c>
      <c r="Q9" s="10">
        <v>1188</v>
      </c>
    </row>
    <row r="10" spans="2:19" ht="39.9" customHeight="1" x14ac:dyDescent="0.3">
      <c r="B10" s="5" t="s">
        <v>48</v>
      </c>
      <c r="C10" s="9">
        <v>318</v>
      </c>
      <c r="D10" s="9">
        <v>266</v>
      </c>
      <c r="E10" s="9">
        <v>466</v>
      </c>
      <c r="F10" s="9">
        <v>154</v>
      </c>
      <c r="G10" s="9">
        <v>981</v>
      </c>
      <c r="H10" s="9">
        <v>207</v>
      </c>
      <c r="I10" s="9">
        <v>58</v>
      </c>
      <c r="J10" s="9">
        <v>667</v>
      </c>
      <c r="K10" s="9">
        <v>145</v>
      </c>
      <c r="L10" s="9">
        <v>390</v>
      </c>
      <c r="M10" s="9">
        <v>50</v>
      </c>
      <c r="N10" s="9">
        <v>3488</v>
      </c>
      <c r="O10" s="9">
        <v>163</v>
      </c>
      <c r="P10" s="9">
        <v>70</v>
      </c>
      <c r="Q10" s="9">
        <v>219</v>
      </c>
    </row>
    <row r="11" spans="2:19" ht="39.9" customHeight="1" x14ac:dyDescent="0.3">
      <c r="B11" s="5" t="s">
        <v>49</v>
      </c>
      <c r="C11" s="9">
        <v>306</v>
      </c>
      <c r="D11" s="9">
        <v>445</v>
      </c>
      <c r="E11" s="9">
        <v>640</v>
      </c>
      <c r="F11" s="9">
        <v>99</v>
      </c>
      <c r="G11" s="9">
        <v>1121</v>
      </c>
      <c r="H11" s="9">
        <v>250</v>
      </c>
      <c r="I11" s="9">
        <v>64</v>
      </c>
      <c r="J11" s="9">
        <v>332</v>
      </c>
      <c r="K11" s="9">
        <v>182</v>
      </c>
      <c r="L11" s="9">
        <v>202</v>
      </c>
      <c r="M11" s="9">
        <v>131</v>
      </c>
      <c r="N11" s="9">
        <v>3198</v>
      </c>
      <c r="O11" s="9">
        <v>144</v>
      </c>
      <c r="P11" s="9">
        <v>69</v>
      </c>
      <c r="Q11" s="9">
        <v>513</v>
      </c>
    </row>
    <row r="12" spans="2:19" ht="39.9" customHeight="1" x14ac:dyDescent="0.3">
      <c r="B12" s="5" t="s">
        <v>50</v>
      </c>
      <c r="C12" s="9">
        <v>271</v>
      </c>
      <c r="D12" s="9">
        <v>533</v>
      </c>
      <c r="E12" s="9">
        <v>425</v>
      </c>
      <c r="F12" s="9">
        <v>136</v>
      </c>
      <c r="G12" s="9">
        <v>891</v>
      </c>
      <c r="H12" s="9">
        <v>304</v>
      </c>
      <c r="I12" s="9">
        <v>47</v>
      </c>
      <c r="J12" s="9">
        <v>392</v>
      </c>
      <c r="K12" s="9">
        <v>124</v>
      </c>
      <c r="L12" s="9">
        <v>340</v>
      </c>
      <c r="M12" s="9">
        <v>185</v>
      </c>
      <c r="N12" s="9">
        <v>3528</v>
      </c>
      <c r="O12" s="9">
        <v>203</v>
      </c>
      <c r="P12" s="9">
        <v>56</v>
      </c>
      <c r="Q12" s="9">
        <v>455</v>
      </c>
    </row>
    <row r="13" spans="2:19" ht="39.9" customHeight="1" x14ac:dyDescent="0.3">
      <c r="B13" s="5" t="s">
        <v>51</v>
      </c>
      <c r="C13" s="9">
        <v>313</v>
      </c>
      <c r="D13" s="9">
        <v>303</v>
      </c>
      <c r="E13" s="9">
        <v>878</v>
      </c>
      <c r="F13" s="9">
        <v>59</v>
      </c>
      <c r="G13" s="9">
        <v>935</v>
      </c>
      <c r="H13" s="9">
        <v>200</v>
      </c>
      <c r="I13" s="9">
        <v>57</v>
      </c>
      <c r="J13" s="9">
        <v>356</v>
      </c>
      <c r="K13" s="9">
        <v>168</v>
      </c>
      <c r="L13" s="9">
        <v>233</v>
      </c>
      <c r="M13" s="9">
        <v>95</v>
      </c>
      <c r="N13" s="9">
        <v>3104</v>
      </c>
      <c r="O13" s="9">
        <v>135</v>
      </c>
      <c r="P13" s="9">
        <v>35</v>
      </c>
      <c r="Q13" s="9">
        <v>290</v>
      </c>
    </row>
    <row r="14" spans="2:19" ht="39.9" customHeight="1" x14ac:dyDescent="0.3">
      <c r="B14" s="3" t="s">
        <v>52</v>
      </c>
      <c r="C14" s="10">
        <v>1208</v>
      </c>
      <c r="D14" s="10">
        <v>1547</v>
      </c>
      <c r="E14" s="10">
        <v>2409</v>
      </c>
      <c r="F14" s="10">
        <v>448</v>
      </c>
      <c r="G14" s="10">
        <v>3928</v>
      </c>
      <c r="H14" s="10">
        <v>961</v>
      </c>
      <c r="I14" s="10">
        <v>226</v>
      </c>
      <c r="J14" s="10">
        <v>1747</v>
      </c>
      <c r="K14" s="10">
        <v>619</v>
      </c>
      <c r="L14" s="10">
        <v>1165</v>
      </c>
      <c r="M14" s="10">
        <v>461</v>
      </c>
      <c r="N14" s="10">
        <v>13318</v>
      </c>
      <c r="O14" s="10">
        <v>645</v>
      </c>
      <c r="P14" s="10">
        <v>230</v>
      </c>
      <c r="Q14" s="10">
        <v>1477</v>
      </c>
    </row>
    <row r="15" spans="2:19" ht="39.9" customHeight="1" x14ac:dyDescent="0.3">
      <c r="B15" s="5" t="s">
        <v>53</v>
      </c>
      <c r="C15" s="9">
        <v>327</v>
      </c>
      <c r="D15" s="9">
        <v>352</v>
      </c>
      <c r="E15" s="9">
        <v>551</v>
      </c>
      <c r="F15" s="9">
        <v>111</v>
      </c>
      <c r="G15" s="9">
        <v>853</v>
      </c>
      <c r="H15" s="9">
        <v>354</v>
      </c>
      <c r="I15" s="9">
        <v>50</v>
      </c>
      <c r="J15" s="9">
        <v>274</v>
      </c>
      <c r="K15" s="9">
        <v>81</v>
      </c>
      <c r="L15" s="9">
        <v>96</v>
      </c>
      <c r="M15" s="9">
        <v>99</v>
      </c>
      <c r="N15" s="9">
        <v>2077</v>
      </c>
      <c r="O15" s="9">
        <v>140</v>
      </c>
      <c r="P15" s="9">
        <v>49</v>
      </c>
      <c r="Q15" s="9">
        <v>295</v>
      </c>
    </row>
    <row r="16" spans="2:19" ht="39.9" customHeight="1" x14ac:dyDescent="0.3">
      <c r="B16" s="5" t="s">
        <v>54</v>
      </c>
      <c r="C16" s="9">
        <v>298</v>
      </c>
      <c r="D16" s="9">
        <v>349</v>
      </c>
      <c r="E16" s="9">
        <v>644</v>
      </c>
      <c r="F16" s="9">
        <v>57</v>
      </c>
      <c r="G16" s="9">
        <v>830</v>
      </c>
      <c r="H16" s="9">
        <v>194</v>
      </c>
      <c r="I16" s="9">
        <v>34</v>
      </c>
      <c r="J16" s="9">
        <v>347</v>
      </c>
      <c r="K16" s="9">
        <v>209</v>
      </c>
      <c r="L16" s="9">
        <v>122</v>
      </c>
      <c r="M16" s="9">
        <v>108</v>
      </c>
      <c r="N16" s="9">
        <v>2267</v>
      </c>
      <c r="O16" s="9">
        <v>210</v>
      </c>
      <c r="P16" s="9">
        <v>98</v>
      </c>
      <c r="Q16" s="9">
        <v>252</v>
      </c>
    </row>
    <row r="17" spans="2:17" ht="39.9" customHeight="1" x14ac:dyDescent="0.3">
      <c r="B17" s="5" t="s">
        <v>55</v>
      </c>
      <c r="C17" s="9">
        <v>257</v>
      </c>
      <c r="D17" s="9">
        <v>472</v>
      </c>
      <c r="E17" s="9">
        <v>572</v>
      </c>
      <c r="F17" s="9">
        <v>63</v>
      </c>
      <c r="G17" s="9">
        <v>479</v>
      </c>
      <c r="H17" s="9">
        <v>209</v>
      </c>
      <c r="I17" s="9">
        <v>44</v>
      </c>
      <c r="J17" s="9">
        <v>328</v>
      </c>
      <c r="K17" s="9">
        <v>105</v>
      </c>
      <c r="L17" s="9">
        <v>108</v>
      </c>
      <c r="M17" s="9">
        <v>126</v>
      </c>
      <c r="N17" s="9">
        <v>1063</v>
      </c>
      <c r="O17" s="9">
        <v>161</v>
      </c>
      <c r="P17" s="9">
        <v>28</v>
      </c>
      <c r="Q17" s="9">
        <v>351</v>
      </c>
    </row>
    <row r="18" spans="2:17" ht="39.9" customHeight="1" x14ac:dyDescent="0.3">
      <c r="B18" s="5" t="s">
        <v>56</v>
      </c>
      <c r="C18" s="9">
        <v>261</v>
      </c>
      <c r="D18" s="9">
        <v>477</v>
      </c>
      <c r="E18" s="9">
        <v>267</v>
      </c>
      <c r="F18" s="9">
        <v>66</v>
      </c>
      <c r="G18" s="9">
        <v>631</v>
      </c>
      <c r="H18" s="9">
        <v>283</v>
      </c>
      <c r="I18" s="9">
        <v>75</v>
      </c>
      <c r="J18" s="9">
        <v>259</v>
      </c>
      <c r="K18" s="9">
        <v>150</v>
      </c>
      <c r="L18" s="9">
        <v>76</v>
      </c>
      <c r="M18" s="9">
        <v>104</v>
      </c>
      <c r="N18" s="9">
        <v>857</v>
      </c>
      <c r="O18" s="9">
        <v>59</v>
      </c>
      <c r="P18" s="9">
        <v>57</v>
      </c>
      <c r="Q18" s="9">
        <v>216</v>
      </c>
    </row>
    <row r="19" spans="2:17" ht="39.9" customHeight="1" x14ac:dyDescent="0.3">
      <c r="B19" s="3" t="s">
        <v>57</v>
      </c>
      <c r="C19" s="10">
        <v>1143</v>
      </c>
      <c r="D19" s="10">
        <v>1650</v>
      </c>
      <c r="E19" s="10">
        <v>2034</v>
      </c>
      <c r="F19" s="10">
        <v>297</v>
      </c>
      <c r="G19" s="10">
        <v>2793</v>
      </c>
      <c r="H19" s="10">
        <v>1040</v>
      </c>
      <c r="I19" s="10">
        <v>203</v>
      </c>
      <c r="J19" s="10">
        <v>1208</v>
      </c>
      <c r="K19" s="10">
        <v>545</v>
      </c>
      <c r="L19" s="10">
        <v>402</v>
      </c>
      <c r="M19" s="10">
        <v>437</v>
      </c>
      <c r="N19" s="10">
        <v>6264</v>
      </c>
      <c r="O19" s="10">
        <v>570</v>
      </c>
      <c r="P19" s="10">
        <v>232</v>
      </c>
      <c r="Q19" s="10">
        <v>1114</v>
      </c>
    </row>
    <row r="20" spans="2:17" ht="39.9" customHeight="1" x14ac:dyDescent="0.3">
      <c r="B20" s="5" t="s">
        <v>58</v>
      </c>
      <c r="C20" s="9">
        <v>468</v>
      </c>
      <c r="D20" s="9">
        <v>418</v>
      </c>
      <c r="E20" s="9">
        <v>358</v>
      </c>
      <c r="F20" s="9">
        <v>28</v>
      </c>
      <c r="G20" s="9">
        <v>826</v>
      </c>
      <c r="H20" s="9">
        <v>216</v>
      </c>
      <c r="I20" s="9">
        <v>29</v>
      </c>
      <c r="J20" s="9">
        <v>245</v>
      </c>
      <c r="K20" s="9">
        <v>67</v>
      </c>
      <c r="L20" s="9">
        <v>65</v>
      </c>
      <c r="M20" s="9">
        <v>103</v>
      </c>
      <c r="N20" s="9" t="s">
        <v>80</v>
      </c>
      <c r="O20" s="9">
        <v>53</v>
      </c>
      <c r="P20" s="9">
        <v>44</v>
      </c>
      <c r="Q20" s="9">
        <v>142</v>
      </c>
    </row>
    <row r="21" spans="2:17" ht="39.9" customHeight="1" x14ac:dyDescent="0.3">
      <c r="B21" s="5" t="s">
        <v>59</v>
      </c>
      <c r="C21" s="9">
        <v>357</v>
      </c>
      <c r="D21" s="9">
        <v>481</v>
      </c>
      <c r="E21" s="9">
        <v>592</v>
      </c>
      <c r="F21" s="9">
        <v>75</v>
      </c>
      <c r="G21" s="9">
        <v>1663</v>
      </c>
      <c r="H21" s="9">
        <v>178</v>
      </c>
      <c r="I21" s="9">
        <v>42</v>
      </c>
      <c r="J21" s="9">
        <v>409</v>
      </c>
      <c r="K21" s="9">
        <v>53</v>
      </c>
      <c r="L21" s="9">
        <v>130</v>
      </c>
      <c r="M21" s="9">
        <v>60</v>
      </c>
      <c r="N21" s="9" t="s">
        <v>80</v>
      </c>
      <c r="O21" s="9">
        <v>118</v>
      </c>
      <c r="P21" s="9">
        <v>79</v>
      </c>
      <c r="Q21" s="9">
        <v>251</v>
      </c>
    </row>
    <row r="22" spans="2:17" ht="18" customHeight="1" x14ac:dyDescent="0.3"/>
    <row r="23" spans="2:17" ht="18" customHeight="1" x14ac:dyDescent="0.3">
      <c r="B23" s="7" t="s">
        <v>61</v>
      </c>
    </row>
    <row r="24" spans="2:17" ht="18" customHeight="1" x14ac:dyDescent="0.3">
      <c r="B24" s="7" t="s">
        <v>62</v>
      </c>
    </row>
    <row r="25" spans="2:17" ht="18" customHeight="1" x14ac:dyDescent="0.3">
      <c r="B25" s="7" t="s">
        <v>143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showGridLines="0" zoomScale="60" workbookViewId="0">
      <pane xSplit="2" ySplit="5" topLeftCell="C16" activePane="bottomRight" state="frozen"/>
      <selection pane="topRight" activeCell="C1" sqref="C1"/>
      <selection pane="bottomLeft" activeCell="A6" sqref="A6"/>
      <selection pane="bottomRight" activeCell="D24" sqref="D24"/>
    </sheetView>
  </sheetViews>
  <sheetFormatPr baseColWidth="10" defaultRowHeight="14.4" x14ac:dyDescent="0.3"/>
  <cols>
    <col min="1" max="1" width="8.69921875" customWidth="1"/>
    <col min="2" max="6" width="35.69921875" customWidth="1"/>
    <col min="8" max="8" width="15.69921875" customWidth="1"/>
  </cols>
  <sheetData>
    <row r="1" spans="2:8" ht="165.05" customHeight="1" x14ac:dyDescent="0.3"/>
    <row r="2" spans="2:8" ht="60.05" customHeight="1" x14ac:dyDescent="0.3">
      <c r="B2" s="8" t="s">
        <v>82</v>
      </c>
    </row>
    <row r="4" spans="2:8" ht="29.95" customHeight="1" x14ac:dyDescent="0.3">
      <c r="B4" s="12" t="s">
        <v>60</v>
      </c>
      <c r="C4" s="12" t="s">
        <v>83</v>
      </c>
      <c r="D4" s="12" t="s">
        <v>87</v>
      </c>
      <c r="E4" s="12"/>
      <c r="F4" s="12"/>
      <c r="H4" s="13" t="str">
        <f>HYPERLINK("#'ÍNDICE'!A1", "Índice")</f>
        <v>Índice</v>
      </c>
    </row>
    <row r="5" spans="2:8" ht="29.95" customHeight="1" x14ac:dyDescent="0.3">
      <c r="B5" s="12" t="s">
        <v>37</v>
      </c>
      <c r="C5" s="12" t="s">
        <v>83</v>
      </c>
      <c r="D5" s="1" t="s">
        <v>84</v>
      </c>
      <c r="E5" s="1" t="s">
        <v>85</v>
      </c>
      <c r="F5" s="1" t="s">
        <v>86</v>
      </c>
      <c r="H5" s="14"/>
    </row>
    <row r="6" spans="2:8" ht="39.9" customHeight="1" x14ac:dyDescent="0.3">
      <c r="B6" s="5" t="s">
        <v>43</v>
      </c>
      <c r="C6" s="9">
        <v>4083</v>
      </c>
      <c r="D6" s="9">
        <v>3624</v>
      </c>
      <c r="E6" s="9">
        <v>402</v>
      </c>
      <c r="F6" s="9">
        <v>57</v>
      </c>
    </row>
    <row r="7" spans="2:8" ht="39.9" customHeight="1" x14ac:dyDescent="0.3">
      <c r="B7" s="5" t="s">
        <v>44</v>
      </c>
      <c r="C7" s="9">
        <v>5088</v>
      </c>
      <c r="D7" s="9">
        <v>4607</v>
      </c>
      <c r="E7" s="9">
        <v>365</v>
      </c>
      <c r="F7" s="9">
        <v>116</v>
      </c>
    </row>
    <row r="8" spans="2:8" ht="39.9" customHeight="1" x14ac:dyDescent="0.3">
      <c r="B8" s="5" t="s">
        <v>45</v>
      </c>
      <c r="C8" s="9">
        <v>5262</v>
      </c>
      <c r="D8" s="9">
        <v>4735</v>
      </c>
      <c r="E8" s="9">
        <v>442</v>
      </c>
      <c r="F8" s="9">
        <v>85</v>
      </c>
    </row>
    <row r="9" spans="2:8" ht="39.9" customHeight="1" x14ac:dyDescent="0.3">
      <c r="B9" s="5" t="s">
        <v>46</v>
      </c>
      <c r="C9" s="9">
        <v>4509</v>
      </c>
      <c r="D9" s="9">
        <v>4049</v>
      </c>
      <c r="E9" s="9">
        <v>366</v>
      </c>
      <c r="F9" s="9">
        <v>94</v>
      </c>
    </row>
    <row r="10" spans="2:8" ht="39.9" customHeight="1" x14ac:dyDescent="0.3">
      <c r="B10" s="3" t="s">
        <v>47</v>
      </c>
      <c r="C10" s="10">
        <v>18942</v>
      </c>
      <c r="D10" s="10">
        <v>17015</v>
      </c>
      <c r="E10" s="10">
        <v>1575</v>
      </c>
      <c r="F10" s="10">
        <v>352</v>
      </c>
    </row>
    <row r="11" spans="2:8" ht="39.9" customHeight="1" x14ac:dyDescent="0.3">
      <c r="B11" s="5" t="s">
        <v>48</v>
      </c>
      <c r="C11" s="9">
        <v>7642</v>
      </c>
      <c r="D11" s="9">
        <v>5852</v>
      </c>
      <c r="E11" s="9">
        <v>1668</v>
      </c>
      <c r="F11" s="9">
        <v>122</v>
      </c>
    </row>
    <row r="12" spans="2:8" ht="39.9" customHeight="1" x14ac:dyDescent="0.3">
      <c r="B12" s="5" t="s">
        <v>49</v>
      </c>
      <c r="C12" s="9">
        <v>7696</v>
      </c>
      <c r="D12" s="9">
        <v>6310</v>
      </c>
      <c r="E12" s="9">
        <v>1263</v>
      </c>
      <c r="F12" s="9">
        <v>123</v>
      </c>
    </row>
    <row r="13" spans="2:8" ht="39.9" customHeight="1" x14ac:dyDescent="0.3">
      <c r="B13" s="5" t="s">
        <v>50</v>
      </c>
      <c r="C13" s="9">
        <v>7890</v>
      </c>
      <c r="D13" s="9">
        <v>6328</v>
      </c>
      <c r="E13" s="9">
        <v>1414</v>
      </c>
      <c r="F13" s="9">
        <v>148</v>
      </c>
    </row>
    <row r="14" spans="2:8" ht="39.9" customHeight="1" x14ac:dyDescent="0.3">
      <c r="B14" s="5" t="s">
        <v>51</v>
      </c>
      <c r="C14" s="9">
        <v>7161</v>
      </c>
      <c r="D14" s="9">
        <v>5477</v>
      </c>
      <c r="E14" s="9">
        <v>1550</v>
      </c>
      <c r="F14" s="9">
        <v>134</v>
      </c>
    </row>
    <row r="15" spans="2:8" ht="39.9" customHeight="1" x14ac:dyDescent="0.3">
      <c r="B15" s="3" t="s">
        <v>52</v>
      </c>
      <c r="C15" s="10">
        <v>30389</v>
      </c>
      <c r="D15" s="10">
        <v>23967</v>
      </c>
      <c r="E15" s="10">
        <v>5895</v>
      </c>
      <c r="F15" s="10">
        <v>527</v>
      </c>
    </row>
    <row r="16" spans="2:8" ht="39.9" customHeight="1" x14ac:dyDescent="0.3">
      <c r="B16" s="5" t="s">
        <v>53</v>
      </c>
      <c r="C16" s="9">
        <v>5709</v>
      </c>
      <c r="D16" s="9">
        <v>4677</v>
      </c>
      <c r="E16" s="9">
        <v>919</v>
      </c>
      <c r="F16" s="9">
        <v>113</v>
      </c>
    </row>
    <row r="17" spans="2:6" ht="39.9" customHeight="1" x14ac:dyDescent="0.3">
      <c r="B17" s="5" t="s">
        <v>54</v>
      </c>
      <c r="C17" s="9">
        <v>6019</v>
      </c>
      <c r="D17" s="9">
        <v>4906</v>
      </c>
      <c r="E17" s="9">
        <v>1037</v>
      </c>
      <c r="F17" s="9">
        <v>76</v>
      </c>
    </row>
    <row r="18" spans="2:6" ht="39.9" customHeight="1" x14ac:dyDescent="0.3">
      <c r="B18" s="5" t="s">
        <v>55</v>
      </c>
      <c r="C18" s="9">
        <v>4366</v>
      </c>
      <c r="D18" s="9">
        <v>3675</v>
      </c>
      <c r="E18" s="9">
        <v>588</v>
      </c>
      <c r="F18" s="9">
        <v>103</v>
      </c>
    </row>
    <row r="19" spans="2:6" ht="39.9" customHeight="1" x14ac:dyDescent="0.3">
      <c r="B19" s="5" t="s">
        <v>56</v>
      </c>
      <c r="C19" s="9">
        <v>3838</v>
      </c>
      <c r="D19" s="9">
        <v>3389</v>
      </c>
      <c r="E19" s="9">
        <v>378</v>
      </c>
      <c r="F19" s="9">
        <v>71</v>
      </c>
    </row>
    <row r="20" spans="2:6" ht="39.9" customHeight="1" x14ac:dyDescent="0.3">
      <c r="B20" s="3" t="s">
        <v>57</v>
      </c>
      <c r="C20" s="10">
        <v>19932</v>
      </c>
      <c r="D20" s="10">
        <v>16647</v>
      </c>
      <c r="E20" s="10">
        <v>2922</v>
      </c>
      <c r="F20" s="10">
        <v>363</v>
      </c>
    </row>
    <row r="21" spans="2:6" ht="39.9" customHeight="1" x14ac:dyDescent="0.3">
      <c r="B21" s="5" t="s">
        <v>58</v>
      </c>
      <c r="C21" s="9">
        <v>3062</v>
      </c>
      <c r="D21" s="9">
        <v>2791</v>
      </c>
      <c r="E21" s="9">
        <v>219</v>
      </c>
      <c r="F21" s="9">
        <v>52</v>
      </c>
    </row>
    <row r="22" spans="2:6" ht="39.9" customHeight="1" x14ac:dyDescent="0.3">
      <c r="B22" s="5" t="s">
        <v>59</v>
      </c>
      <c r="C22" s="9">
        <v>4488</v>
      </c>
      <c r="D22" s="9">
        <v>4271</v>
      </c>
      <c r="E22" s="9">
        <v>173</v>
      </c>
      <c r="F22" s="9">
        <v>44</v>
      </c>
    </row>
    <row r="23" spans="2:6" ht="18" customHeight="1" x14ac:dyDescent="0.3"/>
    <row r="24" spans="2:6" ht="18" customHeight="1" x14ac:dyDescent="0.3">
      <c r="B24" s="7" t="s">
        <v>61</v>
      </c>
    </row>
    <row r="25" spans="2:6" ht="18" customHeight="1" x14ac:dyDescent="0.3">
      <c r="B25" s="7" t="s">
        <v>62</v>
      </c>
    </row>
    <row r="26" spans="2:6" ht="18" customHeight="1" x14ac:dyDescent="0.3">
      <c r="B26" s="7" t="s">
        <v>143</v>
      </c>
    </row>
  </sheetData>
  <mergeCells count="4">
    <mergeCell ref="B4:B5"/>
    <mergeCell ref="C4:C5"/>
    <mergeCell ref="D4:F4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5"/>
  <sheetViews>
    <sheetView showGridLines="0" zoomScale="60" zoomScaleNormal="60" workbookViewId="0">
      <pane xSplit="2" ySplit="4" topLeftCell="C16" activePane="bottomRight" state="frozen"/>
      <selection pane="topRight" activeCell="C1" sqref="C1"/>
      <selection pane="bottomLeft" activeCell="A5" sqref="A5"/>
      <selection pane="bottomRight" activeCell="J24" sqref="J24"/>
    </sheetView>
  </sheetViews>
  <sheetFormatPr baseColWidth="10" defaultRowHeight="14.4" x14ac:dyDescent="0.3"/>
  <cols>
    <col min="1" max="1" width="8.69921875" customWidth="1"/>
    <col min="2" max="2" width="35.69921875" customWidth="1"/>
    <col min="3" max="17" width="30.69921875" customWidth="1"/>
    <col min="19" max="19" width="15.69921875" customWidth="1"/>
  </cols>
  <sheetData>
    <row r="1" spans="2:19" ht="165.05" customHeight="1" x14ac:dyDescent="0.3"/>
    <row r="2" spans="2:19" ht="60.05" customHeight="1" x14ac:dyDescent="0.3">
      <c r="B2" s="8" t="s">
        <v>88</v>
      </c>
    </row>
    <row r="4" spans="2:19" ht="70" customHeight="1" x14ac:dyDescent="0.3">
      <c r="B4" s="1" t="s">
        <v>60</v>
      </c>
      <c r="C4" s="1" t="s">
        <v>89</v>
      </c>
      <c r="D4" s="1" t="s">
        <v>90</v>
      </c>
      <c r="E4" s="1" t="s">
        <v>91</v>
      </c>
      <c r="F4" s="1" t="s">
        <v>92</v>
      </c>
      <c r="G4" s="1" t="s">
        <v>93</v>
      </c>
      <c r="H4" s="1" t="s">
        <v>94</v>
      </c>
      <c r="I4" s="1" t="s">
        <v>95</v>
      </c>
      <c r="J4" s="1" t="s">
        <v>96</v>
      </c>
      <c r="K4" s="1" t="s">
        <v>97</v>
      </c>
      <c r="L4" s="1" t="s">
        <v>98</v>
      </c>
      <c r="M4" s="1" t="s">
        <v>99</v>
      </c>
      <c r="N4" s="1" t="s">
        <v>100</v>
      </c>
      <c r="O4" s="1" t="s">
        <v>101</v>
      </c>
      <c r="P4" s="1" t="s">
        <v>102</v>
      </c>
      <c r="Q4" s="1" t="s">
        <v>103</v>
      </c>
      <c r="S4" s="11" t="str">
        <f>HYPERLINK("#'ÍNDICE'!A1", "Índice")</f>
        <v>Índice</v>
      </c>
    </row>
    <row r="5" spans="2:19" ht="39.9" customHeight="1" x14ac:dyDescent="0.3">
      <c r="B5" s="5" t="s">
        <v>43</v>
      </c>
      <c r="C5" s="9">
        <v>2939</v>
      </c>
      <c r="D5" s="9">
        <v>340</v>
      </c>
      <c r="E5" s="9">
        <v>377</v>
      </c>
      <c r="F5" s="9">
        <v>196</v>
      </c>
      <c r="G5" s="9">
        <v>23</v>
      </c>
      <c r="H5" s="9">
        <v>1</v>
      </c>
      <c r="I5" s="9">
        <v>3</v>
      </c>
      <c r="J5" s="9">
        <v>0</v>
      </c>
      <c r="K5" s="9">
        <v>0</v>
      </c>
      <c r="L5" s="9">
        <v>7</v>
      </c>
      <c r="M5" s="9">
        <v>4</v>
      </c>
      <c r="N5" s="9">
        <v>0</v>
      </c>
      <c r="O5" s="9">
        <v>2</v>
      </c>
      <c r="P5" s="9">
        <v>177</v>
      </c>
      <c r="Q5" s="9">
        <v>14</v>
      </c>
    </row>
    <row r="6" spans="2:19" ht="39.9" customHeight="1" x14ac:dyDescent="0.3">
      <c r="B6" s="5" t="s">
        <v>44</v>
      </c>
      <c r="C6" s="9">
        <v>3683</v>
      </c>
      <c r="D6" s="9">
        <v>365</v>
      </c>
      <c r="E6" s="9">
        <v>424</v>
      </c>
      <c r="F6" s="9">
        <v>220</v>
      </c>
      <c r="G6" s="9">
        <v>55</v>
      </c>
      <c r="H6" s="9">
        <v>1</v>
      </c>
      <c r="I6" s="9">
        <v>2</v>
      </c>
      <c r="J6" s="9">
        <v>0</v>
      </c>
      <c r="K6" s="9">
        <v>1</v>
      </c>
      <c r="L6" s="9">
        <v>5</v>
      </c>
      <c r="M6" s="9">
        <v>27</v>
      </c>
      <c r="N6" s="9">
        <v>1</v>
      </c>
      <c r="O6" s="9">
        <v>0</v>
      </c>
      <c r="P6" s="9">
        <v>287</v>
      </c>
      <c r="Q6" s="9">
        <v>17</v>
      </c>
    </row>
    <row r="7" spans="2:19" ht="39.9" customHeight="1" x14ac:dyDescent="0.3">
      <c r="B7" s="5" t="s">
        <v>45</v>
      </c>
      <c r="C7" s="9">
        <v>3775</v>
      </c>
      <c r="D7" s="9">
        <v>370</v>
      </c>
      <c r="E7" s="9">
        <v>431</v>
      </c>
      <c r="F7" s="9">
        <v>213</v>
      </c>
      <c r="G7" s="9">
        <v>56</v>
      </c>
      <c r="H7" s="9">
        <v>0</v>
      </c>
      <c r="I7" s="9">
        <v>24</v>
      </c>
      <c r="J7" s="9">
        <v>0</v>
      </c>
      <c r="K7" s="9">
        <v>1</v>
      </c>
      <c r="L7" s="9">
        <v>18</v>
      </c>
      <c r="M7" s="9">
        <v>10</v>
      </c>
      <c r="N7" s="9">
        <v>0</v>
      </c>
      <c r="O7" s="9">
        <v>1</v>
      </c>
      <c r="P7" s="9">
        <v>345</v>
      </c>
      <c r="Q7" s="9">
        <v>18</v>
      </c>
    </row>
    <row r="8" spans="2:19" ht="39.9" customHeight="1" x14ac:dyDescent="0.3">
      <c r="B8" s="5" t="s">
        <v>46</v>
      </c>
      <c r="C8" s="9">
        <v>3290</v>
      </c>
      <c r="D8" s="9">
        <v>374</v>
      </c>
      <c r="E8" s="9">
        <v>404</v>
      </c>
      <c r="F8" s="9">
        <v>185</v>
      </c>
      <c r="G8" s="9">
        <v>31</v>
      </c>
      <c r="H8" s="9">
        <v>0</v>
      </c>
      <c r="I8" s="9">
        <v>7</v>
      </c>
      <c r="J8" s="9">
        <v>0</v>
      </c>
      <c r="K8" s="9">
        <v>0</v>
      </c>
      <c r="L8" s="9">
        <v>0</v>
      </c>
      <c r="M8" s="9">
        <v>7</v>
      </c>
      <c r="N8" s="9">
        <v>0</v>
      </c>
      <c r="O8" s="9">
        <v>0</v>
      </c>
      <c r="P8" s="9">
        <v>192</v>
      </c>
      <c r="Q8" s="9">
        <v>19</v>
      </c>
    </row>
    <row r="9" spans="2:19" ht="39.9" customHeight="1" x14ac:dyDescent="0.3">
      <c r="B9" s="3" t="s">
        <v>47</v>
      </c>
      <c r="C9" s="10">
        <v>13687</v>
      </c>
      <c r="D9" s="10">
        <v>1449</v>
      </c>
      <c r="E9" s="10">
        <v>1636</v>
      </c>
      <c r="F9" s="10">
        <v>814</v>
      </c>
      <c r="G9" s="10">
        <v>165</v>
      </c>
      <c r="H9" s="10">
        <v>2</v>
      </c>
      <c r="I9" s="10">
        <v>36</v>
      </c>
      <c r="J9" s="10">
        <v>0</v>
      </c>
      <c r="K9" s="10">
        <v>2</v>
      </c>
      <c r="L9" s="10">
        <v>30</v>
      </c>
      <c r="M9" s="10">
        <v>48</v>
      </c>
      <c r="N9" s="10">
        <v>1</v>
      </c>
      <c r="O9" s="10">
        <v>3</v>
      </c>
      <c r="P9" s="10">
        <v>1001</v>
      </c>
      <c r="Q9" s="10">
        <v>68</v>
      </c>
    </row>
    <row r="10" spans="2:19" ht="39.9" customHeight="1" x14ac:dyDescent="0.3">
      <c r="B10" s="5" t="s">
        <v>48</v>
      </c>
      <c r="C10" s="9">
        <v>3165</v>
      </c>
      <c r="D10" s="9">
        <v>932</v>
      </c>
      <c r="E10" s="9">
        <v>2255</v>
      </c>
      <c r="F10" s="9">
        <v>697</v>
      </c>
      <c r="G10" s="9">
        <v>59</v>
      </c>
      <c r="H10" s="9">
        <v>4</v>
      </c>
      <c r="I10" s="9">
        <v>3</v>
      </c>
      <c r="J10" s="9">
        <v>0</v>
      </c>
      <c r="K10" s="9">
        <v>0</v>
      </c>
      <c r="L10" s="9">
        <v>0</v>
      </c>
      <c r="M10" s="9">
        <v>3</v>
      </c>
      <c r="N10" s="9">
        <v>1</v>
      </c>
      <c r="O10" s="9">
        <v>0</v>
      </c>
      <c r="P10" s="9">
        <v>171</v>
      </c>
      <c r="Q10" s="9">
        <v>352</v>
      </c>
    </row>
    <row r="11" spans="2:19" ht="39.9" customHeight="1" x14ac:dyDescent="0.3">
      <c r="B11" s="5" t="s">
        <v>49</v>
      </c>
      <c r="C11" s="9">
        <v>3355</v>
      </c>
      <c r="D11" s="9">
        <v>1306</v>
      </c>
      <c r="E11" s="9">
        <v>2383</v>
      </c>
      <c r="F11" s="9">
        <v>439</v>
      </c>
      <c r="G11" s="9">
        <v>9</v>
      </c>
      <c r="H11" s="9">
        <v>1</v>
      </c>
      <c r="I11" s="9">
        <v>5</v>
      </c>
      <c r="J11" s="9">
        <v>0</v>
      </c>
      <c r="K11" s="9">
        <v>0</v>
      </c>
      <c r="L11" s="9">
        <v>5</v>
      </c>
      <c r="M11" s="9">
        <v>4</v>
      </c>
      <c r="N11" s="9">
        <v>1</v>
      </c>
      <c r="O11" s="9">
        <v>0</v>
      </c>
      <c r="P11" s="9">
        <v>66</v>
      </c>
      <c r="Q11" s="9">
        <v>122</v>
      </c>
    </row>
    <row r="12" spans="2:19" ht="39.9" customHeight="1" x14ac:dyDescent="0.3">
      <c r="B12" s="5" t="s">
        <v>50</v>
      </c>
      <c r="C12" s="9">
        <v>4377</v>
      </c>
      <c r="D12" s="9">
        <v>1292</v>
      </c>
      <c r="E12" s="9">
        <v>1636</v>
      </c>
      <c r="F12" s="9">
        <v>314</v>
      </c>
      <c r="G12" s="9">
        <v>17</v>
      </c>
      <c r="H12" s="9">
        <v>1</v>
      </c>
      <c r="I12" s="9">
        <v>16</v>
      </c>
      <c r="J12" s="9">
        <v>0</v>
      </c>
      <c r="K12" s="9">
        <v>1</v>
      </c>
      <c r="L12" s="9">
        <v>4</v>
      </c>
      <c r="M12" s="9">
        <v>2</v>
      </c>
      <c r="N12" s="9">
        <v>0</v>
      </c>
      <c r="O12" s="9">
        <v>0</v>
      </c>
      <c r="P12" s="9">
        <v>192</v>
      </c>
      <c r="Q12" s="9">
        <v>38</v>
      </c>
    </row>
    <row r="13" spans="2:19" ht="39.9" customHeight="1" x14ac:dyDescent="0.3">
      <c r="B13" s="5" t="s">
        <v>51</v>
      </c>
      <c r="C13" s="9">
        <v>3405</v>
      </c>
      <c r="D13" s="9">
        <v>961</v>
      </c>
      <c r="E13" s="9">
        <v>2071</v>
      </c>
      <c r="F13" s="9">
        <v>386</v>
      </c>
      <c r="G13" s="9">
        <v>52</v>
      </c>
      <c r="H13" s="9">
        <v>1</v>
      </c>
      <c r="I13" s="9">
        <v>18</v>
      </c>
      <c r="J13" s="9">
        <v>1</v>
      </c>
      <c r="K13" s="9">
        <v>1</v>
      </c>
      <c r="L13" s="9">
        <v>3</v>
      </c>
      <c r="M13" s="9">
        <v>31</v>
      </c>
      <c r="N13" s="9">
        <v>0</v>
      </c>
      <c r="O13" s="9">
        <v>0</v>
      </c>
      <c r="P13" s="9">
        <v>209</v>
      </c>
      <c r="Q13" s="9">
        <v>22</v>
      </c>
    </row>
    <row r="14" spans="2:19" ht="39.9" customHeight="1" x14ac:dyDescent="0.3">
      <c r="B14" s="3" t="s">
        <v>52</v>
      </c>
      <c r="C14" s="10">
        <v>14302</v>
      </c>
      <c r="D14" s="10">
        <v>4491</v>
      </c>
      <c r="E14" s="10">
        <v>8345</v>
      </c>
      <c r="F14" s="10">
        <v>1836</v>
      </c>
      <c r="G14" s="10">
        <v>137</v>
      </c>
      <c r="H14" s="10">
        <v>7</v>
      </c>
      <c r="I14" s="10">
        <v>42</v>
      </c>
      <c r="J14" s="10">
        <v>1</v>
      </c>
      <c r="K14" s="10">
        <v>2</v>
      </c>
      <c r="L14" s="10">
        <v>12</v>
      </c>
      <c r="M14" s="10">
        <v>40</v>
      </c>
      <c r="N14" s="10">
        <v>2</v>
      </c>
      <c r="O14" s="10">
        <v>0</v>
      </c>
      <c r="P14" s="10">
        <v>638</v>
      </c>
      <c r="Q14" s="10">
        <v>534</v>
      </c>
    </row>
    <row r="15" spans="2:19" ht="39.9" customHeight="1" x14ac:dyDescent="0.3">
      <c r="B15" s="5" t="s">
        <v>53</v>
      </c>
      <c r="C15" s="9">
        <v>3049</v>
      </c>
      <c r="D15" s="9">
        <v>916</v>
      </c>
      <c r="E15" s="9">
        <v>693</v>
      </c>
      <c r="F15" s="9">
        <v>399</v>
      </c>
      <c r="G15" s="9">
        <v>57</v>
      </c>
      <c r="H15" s="9">
        <v>3</v>
      </c>
      <c r="I15" s="9">
        <v>2</v>
      </c>
      <c r="J15" s="9">
        <v>1</v>
      </c>
      <c r="K15" s="9">
        <v>0</v>
      </c>
      <c r="L15" s="9">
        <v>2</v>
      </c>
      <c r="M15" s="9">
        <v>74</v>
      </c>
      <c r="N15" s="9">
        <v>0</v>
      </c>
      <c r="O15" s="9">
        <v>0</v>
      </c>
      <c r="P15" s="9">
        <v>487</v>
      </c>
      <c r="Q15" s="9">
        <v>26</v>
      </c>
    </row>
    <row r="16" spans="2:19" ht="39.9" customHeight="1" x14ac:dyDescent="0.3">
      <c r="B16" s="5" t="s">
        <v>54</v>
      </c>
      <c r="C16" s="9">
        <v>3313</v>
      </c>
      <c r="D16" s="9">
        <v>871</v>
      </c>
      <c r="E16" s="9">
        <v>665</v>
      </c>
      <c r="F16" s="9">
        <v>247</v>
      </c>
      <c r="G16" s="9">
        <v>97</v>
      </c>
      <c r="H16" s="9">
        <v>1</v>
      </c>
      <c r="I16" s="9">
        <v>5</v>
      </c>
      <c r="J16" s="9">
        <v>2</v>
      </c>
      <c r="K16" s="9">
        <v>1</v>
      </c>
      <c r="L16" s="9">
        <v>2</v>
      </c>
      <c r="M16" s="9">
        <v>150</v>
      </c>
      <c r="N16" s="9">
        <v>0</v>
      </c>
      <c r="O16" s="9">
        <v>0</v>
      </c>
      <c r="P16" s="9">
        <v>656</v>
      </c>
      <c r="Q16" s="9">
        <v>9</v>
      </c>
    </row>
    <row r="17" spans="2:17" ht="39.9" customHeight="1" x14ac:dyDescent="0.3">
      <c r="B17" s="5" t="s">
        <v>55</v>
      </c>
      <c r="C17" s="9">
        <v>2700</v>
      </c>
      <c r="D17" s="9">
        <v>800</v>
      </c>
      <c r="E17" s="9">
        <v>426</v>
      </c>
      <c r="F17" s="9">
        <v>274</v>
      </c>
      <c r="G17" s="9">
        <v>27</v>
      </c>
      <c r="H17" s="9">
        <v>1</v>
      </c>
      <c r="I17" s="9">
        <v>21</v>
      </c>
      <c r="J17" s="9">
        <v>1</v>
      </c>
      <c r="K17" s="9">
        <v>3</v>
      </c>
      <c r="L17" s="9">
        <v>4</v>
      </c>
      <c r="M17" s="9">
        <v>2</v>
      </c>
      <c r="N17" s="9">
        <v>0</v>
      </c>
      <c r="O17" s="9">
        <v>0</v>
      </c>
      <c r="P17" s="9">
        <v>99</v>
      </c>
      <c r="Q17" s="9">
        <v>8</v>
      </c>
    </row>
    <row r="18" spans="2:17" ht="39.9" customHeight="1" x14ac:dyDescent="0.3">
      <c r="B18" s="5" t="s">
        <v>56</v>
      </c>
      <c r="C18" s="9">
        <v>2628</v>
      </c>
      <c r="D18" s="9">
        <v>404</v>
      </c>
      <c r="E18" s="9">
        <v>346</v>
      </c>
      <c r="F18" s="9">
        <v>237</v>
      </c>
      <c r="G18" s="9">
        <v>46</v>
      </c>
      <c r="H18" s="9">
        <v>2</v>
      </c>
      <c r="I18" s="9">
        <v>4</v>
      </c>
      <c r="J18" s="9">
        <v>1</v>
      </c>
      <c r="K18" s="9">
        <v>2</v>
      </c>
      <c r="L18" s="9">
        <v>7</v>
      </c>
      <c r="M18" s="9">
        <v>7</v>
      </c>
      <c r="N18" s="9">
        <v>0</v>
      </c>
      <c r="O18" s="9">
        <v>0</v>
      </c>
      <c r="P18" s="9">
        <v>134</v>
      </c>
      <c r="Q18" s="9">
        <v>20</v>
      </c>
    </row>
    <row r="19" spans="2:17" ht="39.9" customHeight="1" x14ac:dyDescent="0.3">
      <c r="B19" s="3" t="s">
        <v>57</v>
      </c>
      <c r="C19" s="10">
        <v>11690</v>
      </c>
      <c r="D19" s="10">
        <v>2991</v>
      </c>
      <c r="E19" s="10">
        <v>2130</v>
      </c>
      <c r="F19" s="10">
        <v>1157</v>
      </c>
      <c r="G19" s="10">
        <v>227</v>
      </c>
      <c r="H19" s="10">
        <v>7</v>
      </c>
      <c r="I19" s="10">
        <v>32</v>
      </c>
      <c r="J19" s="10">
        <v>5</v>
      </c>
      <c r="K19" s="10">
        <v>6</v>
      </c>
      <c r="L19" s="10">
        <v>15</v>
      </c>
      <c r="M19" s="10">
        <v>233</v>
      </c>
      <c r="N19" s="10">
        <v>0</v>
      </c>
      <c r="O19" s="10">
        <v>0</v>
      </c>
      <c r="P19" s="10">
        <v>1376</v>
      </c>
      <c r="Q19" s="10">
        <v>63</v>
      </c>
    </row>
    <row r="20" spans="2:17" ht="39.9" customHeight="1" x14ac:dyDescent="0.3">
      <c r="B20" s="5" t="s">
        <v>58</v>
      </c>
      <c r="C20" s="9">
        <v>2420</v>
      </c>
      <c r="D20" s="9">
        <v>172</v>
      </c>
      <c r="E20" s="9">
        <v>195</v>
      </c>
      <c r="F20" s="9">
        <v>170</v>
      </c>
      <c r="G20" s="9">
        <v>22</v>
      </c>
      <c r="H20" s="9">
        <v>0</v>
      </c>
      <c r="I20" s="9">
        <v>5</v>
      </c>
      <c r="J20" s="9">
        <v>1</v>
      </c>
      <c r="K20" s="9">
        <v>1</v>
      </c>
      <c r="L20" s="9">
        <v>2</v>
      </c>
      <c r="M20" s="9">
        <v>3</v>
      </c>
      <c r="N20" s="9">
        <v>1</v>
      </c>
      <c r="O20" s="9">
        <v>0</v>
      </c>
      <c r="P20" s="9">
        <v>52</v>
      </c>
      <c r="Q20" s="9">
        <v>18</v>
      </c>
    </row>
    <row r="21" spans="2:17" ht="39.9" customHeight="1" x14ac:dyDescent="0.3">
      <c r="B21" s="5" t="s">
        <v>59</v>
      </c>
      <c r="C21" s="9">
        <v>3578</v>
      </c>
      <c r="D21" s="9">
        <v>171</v>
      </c>
      <c r="E21" s="9">
        <v>215</v>
      </c>
      <c r="F21" s="9">
        <v>181</v>
      </c>
      <c r="G21" s="9">
        <v>57</v>
      </c>
      <c r="H21" s="9">
        <v>1</v>
      </c>
      <c r="I21" s="9">
        <v>5</v>
      </c>
      <c r="J21" s="9">
        <v>2</v>
      </c>
      <c r="K21" s="9">
        <v>3</v>
      </c>
      <c r="L21" s="9">
        <v>1</v>
      </c>
      <c r="M21" s="9">
        <v>7</v>
      </c>
      <c r="N21" s="9">
        <v>0</v>
      </c>
      <c r="O21" s="9">
        <v>2</v>
      </c>
      <c r="P21" s="9">
        <v>100</v>
      </c>
      <c r="Q21" s="9">
        <v>165</v>
      </c>
    </row>
    <row r="22" spans="2:17" ht="18" customHeight="1" x14ac:dyDescent="0.3"/>
    <row r="23" spans="2:17" ht="18" customHeight="1" x14ac:dyDescent="0.3">
      <c r="B23" s="7" t="s">
        <v>61</v>
      </c>
    </row>
    <row r="24" spans="2:17" ht="18" customHeight="1" x14ac:dyDescent="0.3">
      <c r="B24" s="7" t="s">
        <v>62</v>
      </c>
    </row>
    <row r="25" spans="2:17" ht="18" customHeight="1" x14ac:dyDescent="0.3">
      <c r="B25" s="7" t="s">
        <v>143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showGridLines="0" zoomScale="60" workbookViewId="0">
      <pane xSplit="2" ySplit="6" topLeftCell="C20" activePane="bottomRight" state="frozen"/>
      <selection pane="topRight" activeCell="C1" sqref="C1"/>
      <selection pane="bottomLeft" activeCell="A7" sqref="A7"/>
      <selection pane="bottomRight" activeCell="G23" sqref="G23"/>
    </sheetView>
  </sheetViews>
  <sheetFormatPr baseColWidth="10" defaultRowHeight="14.4" x14ac:dyDescent="0.3"/>
  <cols>
    <col min="1" max="1" width="8.69921875" customWidth="1"/>
    <col min="2" max="2" width="25.69921875" customWidth="1"/>
    <col min="3" max="6" width="30.69921875" customWidth="1"/>
    <col min="8" max="8" width="15.69921875" customWidth="1"/>
  </cols>
  <sheetData>
    <row r="1" spans="2:8" ht="165.05" customHeight="1" x14ac:dyDescent="0.3"/>
    <row r="2" spans="2:8" ht="60.05" customHeight="1" x14ac:dyDescent="0.3">
      <c r="B2" s="8" t="s">
        <v>104</v>
      </c>
    </row>
    <row r="4" spans="2:8" ht="29.95" customHeight="1" x14ac:dyDescent="0.3">
      <c r="B4" s="12" t="s">
        <v>60</v>
      </c>
      <c r="C4" s="12" t="s">
        <v>105</v>
      </c>
      <c r="D4" s="12"/>
      <c r="E4" s="12"/>
      <c r="F4" s="12"/>
      <c r="H4" s="13" t="str">
        <f>HYPERLINK("#'ÍNDICE'!A1", "Índice")</f>
        <v>Índice</v>
      </c>
    </row>
    <row r="5" spans="2:8" ht="29.95" customHeight="1" x14ac:dyDescent="0.3">
      <c r="B5" s="12"/>
      <c r="C5" s="12" t="s">
        <v>106</v>
      </c>
      <c r="D5" s="12"/>
      <c r="E5" s="12" t="s">
        <v>107</v>
      </c>
      <c r="F5" s="12"/>
      <c r="H5" s="14"/>
    </row>
    <row r="6" spans="2:8" ht="29.95" customHeight="1" x14ac:dyDescent="0.3">
      <c r="B6" s="12"/>
      <c r="C6" s="1" t="s">
        <v>108</v>
      </c>
      <c r="D6" s="1" t="s">
        <v>109</v>
      </c>
      <c r="E6" s="1" t="s">
        <v>108</v>
      </c>
      <c r="F6" s="1" t="s">
        <v>109</v>
      </c>
    </row>
    <row r="7" spans="2:8" ht="39.9" customHeight="1" x14ac:dyDescent="0.3">
      <c r="B7" s="5" t="s">
        <v>43</v>
      </c>
      <c r="C7" s="9">
        <v>2995</v>
      </c>
      <c r="D7" s="9">
        <v>94</v>
      </c>
      <c r="E7" s="9">
        <v>761</v>
      </c>
      <c r="F7" s="9">
        <v>44</v>
      </c>
    </row>
    <row r="8" spans="2:8" ht="39.9" customHeight="1" x14ac:dyDescent="0.3">
      <c r="B8" s="5" t="s">
        <v>44</v>
      </c>
      <c r="C8" s="9">
        <v>3793</v>
      </c>
      <c r="D8" s="9">
        <v>91</v>
      </c>
      <c r="E8" s="9">
        <v>949</v>
      </c>
      <c r="F8" s="9">
        <v>71</v>
      </c>
    </row>
    <row r="9" spans="2:8" ht="39.9" customHeight="1" x14ac:dyDescent="0.3">
      <c r="B9" s="5" t="s">
        <v>45</v>
      </c>
      <c r="C9" s="9">
        <v>3966</v>
      </c>
      <c r="D9" s="9">
        <v>33</v>
      </c>
      <c r="E9" s="9">
        <v>1003</v>
      </c>
      <c r="F9" s="9">
        <v>27</v>
      </c>
    </row>
    <row r="10" spans="2:8" ht="39.9" customHeight="1" x14ac:dyDescent="0.3">
      <c r="B10" s="5" t="s">
        <v>46</v>
      </c>
      <c r="C10" s="9">
        <v>3705</v>
      </c>
      <c r="D10" s="9">
        <v>81</v>
      </c>
      <c r="E10" s="9">
        <v>606</v>
      </c>
      <c r="F10" s="9">
        <v>25</v>
      </c>
    </row>
    <row r="11" spans="2:8" ht="39.9" customHeight="1" x14ac:dyDescent="0.3">
      <c r="B11" s="3" t="s">
        <v>47</v>
      </c>
      <c r="C11" s="10">
        <v>14459</v>
      </c>
      <c r="D11" s="10">
        <v>299</v>
      </c>
      <c r="E11" s="10">
        <v>3319</v>
      </c>
      <c r="F11" s="10">
        <v>167</v>
      </c>
    </row>
    <row r="12" spans="2:8" ht="39.9" customHeight="1" x14ac:dyDescent="0.3">
      <c r="B12" s="5" t="s">
        <v>48</v>
      </c>
      <c r="C12" s="9">
        <v>3445</v>
      </c>
      <c r="D12" s="9">
        <v>402</v>
      </c>
      <c r="E12" s="9">
        <v>197</v>
      </c>
      <c r="F12" s="9">
        <v>9</v>
      </c>
    </row>
    <row r="13" spans="2:8" ht="39.9" customHeight="1" x14ac:dyDescent="0.3">
      <c r="B13" s="5" t="s">
        <v>49</v>
      </c>
      <c r="C13" s="9">
        <v>3976</v>
      </c>
      <c r="D13" s="9">
        <v>54</v>
      </c>
      <c r="E13" s="9">
        <v>313</v>
      </c>
      <c r="F13" s="9">
        <v>44</v>
      </c>
    </row>
    <row r="14" spans="2:8" ht="39.9" customHeight="1" x14ac:dyDescent="0.3">
      <c r="B14" s="5" t="s">
        <v>50</v>
      </c>
      <c r="C14" s="9">
        <v>3858</v>
      </c>
      <c r="D14" s="9">
        <v>32</v>
      </c>
      <c r="E14" s="9">
        <v>350</v>
      </c>
      <c r="F14" s="9">
        <v>13</v>
      </c>
    </row>
    <row r="15" spans="2:8" ht="39.9" customHeight="1" x14ac:dyDescent="0.3">
      <c r="B15" s="5" t="s">
        <v>51</v>
      </c>
      <c r="C15" s="9">
        <v>3682</v>
      </c>
      <c r="D15" s="9">
        <v>49</v>
      </c>
      <c r="E15" s="9">
        <v>183</v>
      </c>
      <c r="F15" s="9">
        <v>27</v>
      </c>
    </row>
    <row r="16" spans="2:8" ht="39.9" customHeight="1" x14ac:dyDescent="0.3">
      <c r="B16" s="3" t="s">
        <v>52</v>
      </c>
      <c r="C16" s="10">
        <v>14961</v>
      </c>
      <c r="D16" s="10">
        <v>537</v>
      </c>
      <c r="E16" s="10">
        <v>1043</v>
      </c>
      <c r="F16" s="10">
        <v>93</v>
      </c>
    </row>
    <row r="17" spans="2:6" ht="39.9" customHeight="1" x14ac:dyDescent="0.3">
      <c r="B17" s="5" t="s">
        <v>53</v>
      </c>
      <c r="C17" s="9">
        <v>3243</v>
      </c>
      <c r="D17" s="9">
        <v>47</v>
      </c>
      <c r="E17" s="9">
        <v>205</v>
      </c>
      <c r="F17" s="9">
        <v>8</v>
      </c>
    </row>
    <row r="18" spans="2:6" ht="39.9" customHeight="1" x14ac:dyDescent="0.3">
      <c r="B18" s="5" t="s">
        <v>54</v>
      </c>
      <c r="C18" s="9">
        <v>3314</v>
      </c>
      <c r="D18" s="9">
        <v>89</v>
      </c>
      <c r="E18" s="9">
        <v>216</v>
      </c>
      <c r="F18" s="9">
        <v>9</v>
      </c>
    </row>
    <row r="19" spans="2:6" ht="39.9" customHeight="1" x14ac:dyDescent="0.3">
      <c r="B19" s="5" t="s">
        <v>55</v>
      </c>
      <c r="C19" s="9">
        <v>2802</v>
      </c>
      <c r="D19" s="9">
        <v>27</v>
      </c>
      <c r="E19" s="9">
        <v>333</v>
      </c>
      <c r="F19" s="9">
        <v>28</v>
      </c>
    </row>
    <row r="20" spans="2:6" ht="39.9" customHeight="1" x14ac:dyDescent="0.3">
      <c r="B20" s="5" t="s">
        <v>56</v>
      </c>
      <c r="C20" s="9">
        <v>2593</v>
      </c>
      <c r="D20" s="9">
        <v>33</v>
      </c>
      <c r="E20" s="9">
        <v>287</v>
      </c>
      <c r="F20" s="9">
        <v>4</v>
      </c>
    </row>
    <row r="21" spans="2:6" ht="39.9" customHeight="1" x14ac:dyDescent="0.3">
      <c r="B21" s="3" t="s">
        <v>57</v>
      </c>
      <c r="C21" s="10">
        <v>11952</v>
      </c>
      <c r="D21" s="10">
        <v>196</v>
      </c>
      <c r="E21" s="10">
        <v>1041</v>
      </c>
      <c r="F21" s="10">
        <v>49</v>
      </c>
    </row>
    <row r="22" spans="2:6" ht="39.9" customHeight="1" x14ac:dyDescent="0.3">
      <c r="B22" s="5" t="s">
        <v>58</v>
      </c>
      <c r="C22" s="9">
        <v>2486</v>
      </c>
      <c r="D22" s="9">
        <v>11</v>
      </c>
      <c r="E22" s="9">
        <v>499</v>
      </c>
      <c r="F22" s="9">
        <v>24</v>
      </c>
    </row>
    <row r="23" spans="2:6" ht="39.9" customHeight="1" x14ac:dyDescent="0.3">
      <c r="B23" s="5" t="s">
        <v>59</v>
      </c>
      <c r="C23" s="9">
        <v>4009</v>
      </c>
      <c r="D23" s="9">
        <v>26</v>
      </c>
      <c r="E23" s="9">
        <v>358</v>
      </c>
      <c r="F23" s="9">
        <v>6</v>
      </c>
    </row>
    <row r="24" spans="2:6" ht="18" customHeight="1" x14ac:dyDescent="0.3"/>
    <row r="25" spans="2:6" ht="18" customHeight="1" x14ac:dyDescent="0.3">
      <c r="B25" s="7" t="s">
        <v>61</v>
      </c>
    </row>
    <row r="26" spans="2:6" ht="18" customHeight="1" x14ac:dyDescent="0.3">
      <c r="B26" s="7" t="s">
        <v>110</v>
      </c>
    </row>
    <row r="27" spans="2:6" ht="18" customHeight="1" x14ac:dyDescent="0.3">
      <c r="B27" s="7" t="s">
        <v>111</v>
      </c>
    </row>
    <row r="28" spans="2:6" ht="18" customHeight="1" x14ac:dyDescent="0.3">
      <c r="B28" s="7" t="s">
        <v>144</v>
      </c>
    </row>
  </sheetData>
  <mergeCells count="5">
    <mergeCell ref="B4:B6"/>
    <mergeCell ref="C4:F4"/>
    <mergeCell ref="C5:D5"/>
    <mergeCell ref="E5:F5"/>
    <mergeCell ref="H4:H5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5"/>
  <sheetViews>
    <sheetView showGridLines="0" zoomScale="6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E28" sqref="E28"/>
    </sheetView>
  </sheetViews>
  <sheetFormatPr baseColWidth="10" defaultRowHeight="14.4" x14ac:dyDescent="0.3"/>
  <cols>
    <col min="1" max="1" width="8.69921875" customWidth="1"/>
    <col min="2" max="2" width="35.69921875" customWidth="1"/>
    <col min="3" max="17" width="20.69921875" customWidth="1"/>
    <col min="19" max="19" width="15.69921875" customWidth="1"/>
  </cols>
  <sheetData>
    <row r="1" spans="2:19" ht="165.05" customHeight="1" x14ac:dyDescent="0.3"/>
    <row r="2" spans="2:19" ht="60.05" customHeight="1" x14ac:dyDescent="0.3">
      <c r="B2" s="8" t="s">
        <v>112</v>
      </c>
    </row>
    <row r="4" spans="2:19" ht="60.05" customHeight="1" x14ac:dyDescent="0.3">
      <c r="B4" s="1" t="s">
        <v>79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68</v>
      </c>
      <c r="H4" s="1" t="s">
        <v>69</v>
      </c>
      <c r="I4" s="1" t="s">
        <v>70</v>
      </c>
      <c r="J4" s="1" t="s">
        <v>71</v>
      </c>
      <c r="K4" s="1" t="s">
        <v>72</v>
      </c>
      <c r="L4" s="1" t="s">
        <v>73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78</v>
      </c>
      <c r="S4" s="11" t="str">
        <f>HYPERLINK("#'ÍNDICE'!A1", "Índice")</f>
        <v>Índice</v>
      </c>
    </row>
    <row r="5" spans="2:19" ht="39.9" customHeight="1" x14ac:dyDescent="0.3">
      <c r="B5" s="5" t="s">
        <v>43</v>
      </c>
      <c r="C5" s="9">
        <v>528</v>
      </c>
      <c r="D5" s="9">
        <v>525</v>
      </c>
      <c r="E5" s="9">
        <v>538</v>
      </c>
      <c r="F5" s="9">
        <v>134</v>
      </c>
      <c r="G5" s="9">
        <v>551</v>
      </c>
      <c r="H5" s="9">
        <v>307</v>
      </c>
      <c r="I5" s="9">
        <v>86</v>
      </c>
      <c r="J5" s="9">
        <v>591</v>
      </c>
      <c r="K5" s="9">
        <v>297</v>
      </c>
      <c r="L5" s="9">
        <v>217</v>
      </c>
      <c r="M5" s="9">
        <v>187</v>
      </c>
      <c r="N5" s="9">
        <v>1459</v>
      </c>
      <c r="O5" s="9">
        <v>298</v>
      </c>
      <c r="P5" s="9">
        <v>78</v>
      </c>
      <c r="Q5" s="9">
        <v>443</v>
      </c>
    </row>
    <row r="6" spans="2:19" ht="39.9" customHeight="1" x14ac:dyDescent="0.3">
      <c r="B6" s="5" t="s">
        <v>44</v>
      </c>
      <c r="C6" s="9">
        <v>510</v>
      </c>
      <c r="D6" s="9">
        <v>607</v>
      </c>
      <c r="E6" s="9">
        <v>753</v>
      </c>
      <c r="F6" s="9">
        <v>153</v>
      </c>
      <c r="G6" s="9">
        <v>1247</v>
      </c>
      <c r="H6" s="9">
        <v>298</v>
      </c>
      <c r="I6" s="9">
        <v>104</v>
      </c>
      <c r="J6" s="9">
        <v>389</v>
      </c>
      <c r="K6" s="9">
        <v>102</v>
      </c>
      <c r="L6" s="9">
        <v>129</v>
      </c>
      <c r="M6" s="9">
        <v>130</v>
      </c>
      <c r="N6" s="9">
        <v>2578</v>
      </c>
      <c r="O6" s="9">
        <v>227</v>
      </c>
      <c r="P6" s="9">
        <v>168</v>
      </c>
      <c r="Q6" s="9">
        <v>270</v>
      </c>
    </row>
    <row r="7" spans="2:19" ht="39.9" customHeight="1" x14ac:dyDescent="0.3">
      <c r="B7" s="5" t="s">
        <v>45</v>
      </c>
      <c r="C7" s="9">
        <v>393</v>
      </c>
      <c r="D7" s="9">
        <v>732</v>
      </c>
      <c r="E7" s="9">
        <v>426</v>
      </c>
      <c r="F7" s="9">
        <v>211</v>
      </c>
      <c r="G7" s="9">
        <v>1191</v>
      </c>
      <c r="H7" s="9">
        <v>465</v>
      </c>
      <c r="I7" s="9">
        <v>110</v>
      </c>
      <c r="J7" s="9">
        <v>508</v>
      </c>
      <c r="K7" s="9">
        <v>216</v>
      </c>
      <c r="L7" s="9">
        <v>245</v>
      </c>
      <c r="M7" s="9">
        <v>170</v>
      </c>
      <c r="N7" s="9">
        <v>2570</v>
      </c>
      <c r="O7" s="9">
        <v>208</v>
      </c>
      <c r="P7" s="9">
        <v>176</v>
      </c>
      <c r="Q7" s="9">
        <v>313</v>
      </c>
    </row>
    <row r="8" spans="2:19" ht="39.9" customHeight="1" x14ac:dyDescent="0.3">
      <c r="B8" s="5" t="s">
        <v>46</v>
      </c>
      <c r="C8" s="9">
        <v>522</v>
      </c>
      <c r="D8" s="9">
        <v>643</v>
      </c>
      <c r="E8" s="9">
        <v>540</v>
      </c>
      <c r="F8" s="9">
        <v>88</v>
      </c>
      <c r="G8" s="9">
        <v>1198</v>
      </c>
      <c r="H8" s="9">
        <v>194</v>
      </c>
      <c r="I8" s="9">
        <v>92</v>
      </c>
      <c r="J8" s="9">
        <v>402</v>
      </c>
      <c r="K8" s="9">
        <v>219</v>
      </c>
      <c r="L8" s="9">
        <v>134</v>
      </c>
      <c r="M8" s="9">
        <v>94</v>
      </c>
      <c r="N8" s="9">
        <v>1684</v>
      </c>
      <c r="O8" s="9">
        <v>371</v>
      </c>
      <c r="P8" s="9">
        <v>190</v>
      </c>
      <c r="Q8" s="9">
        <v>386</v>
      </c>
    </row>
    <row r="9" spans="2:19" ht="39.9" customHeight="1" x14ac:dyDescent="0.3">
      <c r="B9" s="3" t="s">
        <v>47</v>
      </c>
      <c r="C9" s="10">
        <v>1953</v>
      </c>
      <c r="D9" s="10">
        <v>2507</v>
      </c>
      <c r="E9" s="10">
        <v>2257</v>
      </c>
      <c r="F9" s="10">
        <v>586</v>
      </c>
      <c r="G9" s="10">
        <v>4187</v>
      </c>
      <c r="H9" s="10">
        <v>1264</v>
      </c>
      <c r="I9" s="10">
        <v>392</v>
      </c>
      <c r="J9" s="10">
        <v>1890</v>
      </c>
      <c r="K9" s="10">
        <v>834</v>
      </c>
      <c r="L9" s="10">
        <v>725</v>
      </c>
      <c r="M9" s="10">
        <v>581</v>
      </c>
      <c r="N9" s="10">
        <v>8291</v>
      </c>
      <c r="O9" s="10">
        <v>1104</v>
      </c>
      <c r="P9" s="10">
        <v>612</v>
      </c>
      <c r="Q9" s="10">
        <v>1412</v>
      </c>
    </row>
    <row r="10" spans="2:19" ht="39.9" customHeight="1" x14ac:dyDescent="0.3">
      <c r="B10" s="5" t="s">
        <v>48</v>
      </c>
      <c r="C10" s="9">
        <v>536</v>
      </c>
      <c r="D10" s="9">
        <v>576</v>
      </c>
      <c r="E10" s="9">
        <v>502</v>
      </c>
      <c r="F10" s="9">
        <v>159</v>
      </c>
      <c r="G10" s="9">
        <v>1170</v>
      </c>
      <c r="H10" s="9">
        <v>238</v>
      </c>
      <c r="I10" s="9">
        <v>53</v>
      </c>
      <c r="J10" s="9">
        <v>434</v>
      </c>
      <c r="K10" s="9">
        <v>255</v>
      </c>
      <c r="L10" s="9">
        <v>366</v>
      </c>
      <c r="M10" s="9">
        <v>47</v>
      </c>
      <c r="N10" s="9">
        <v>3152</v>
      </c>
      <c r="O10" s="9">
        <v>461</v>
      </c>
      <c r="P10" s="9">
        <v>81</v>
      </c>
      <c r="Q10" s="9">
        <v>256</v>
      </c>
    </row>
    <row r="11" spans="2:19" ht="39.9" customHeight="1" x14ac:dyDescent="0.3">
      <c r="B11" s="5" t="s">
        <v>49</v>
      </c>
      <c r="C11" s="9">
        <v>468</v>
      </c>
      <c r="D11" s="9">
        <v>576</v>
      </c>
      <c r="E11" s="9">
        <v>720</v>
      </c>
      <c r="F11" s="9">
        <v>166</v>
      </c>
      <c r="G11" s="9">
        <v>1098</v>
      </c>
      <c r="H11" s="9">
        <v>289</v>
      </c>
      <c r="I11" s="9">
        <v>61</v>
      </c>
      <c r="J11" s="9">
        <v>489</v>
      </c>
      <c r="K11" s="9">
        <v>292</v>
      </c>
      <c r="L11" s="9">
        <v>334</v>
      </c>
      <c r="M11" s="9">
        <v>131</v>
      </c>
      <c r="N11" s="9">
        <v>3272</v>
      </c>
      <c r="O11" s="9">
        <v>254</v>
      </c>
      <c r="P11" s="9">
        <v>84</v>
      </c>
      <c r="Q11" s="9">
        <v>515</v>
      </c>
    </row>
    <row r="12" spans="2:19" ht="39.9" customHeight="1" x14ac:dyDescent="0.3">
      <c r="B12" s="5" t="s">
        <v>50</v>
      </c>
      <c r="C12" s="9">
        <v>377</v>
      </c>
      <c r="D12" s="9">
        <v>809</v>
      </c>
      <c r="E12" s="9">
        <v>426</v>
      </c>
      <c r="F12" s="9">
        <v>224</v>
      </c>
      <c r="G12" s="9">
        <v>1009</v>
      </c>
      <c r="H12" s="9">
        <v>395</v>
      </c>
      <c r="I12" s="9">
        <v>44</v>
      </c>
      <c r="J12" s="9">
        <v>557</v>
      </c>
      <c r="K12" s="9">
        <v>180</v>
      </c>
      <c r="L12" s="9">
        <v>383</v>
      </c>
      <c r="M12" s="9">
        <v>167</v>
      </c>
      <c r="N12" s="9">
        <v>3470</v>
      </c>
      <c r="O12" s="9">
        <v>321</v>
      </c>
      <c r="P12" s="9">
        <v>77</v>
      </c>
      <c r="Q12" s="9">
        <v>582</v>
      </c>
    </row>
    <row r="13" spans="2:19" ht="39.9" customHeight="1" x14ac:dyDescent="0.3">
      <c r="B13" s="5" t="s">
        <v>51</v>
      </c>
      <c r="C13" s="9">
        <v>424</v>
      </c>
      <c r="D13" s="9">
        <v>445</v>
      </c>
      <c r="E13" s="9">
        <v>906</v>
      </c>
      <c r="F13" s="9">
        <v>74</v>
      </c>
      <c r="G13" s="9">
        <v>1048</v>
      </c>
      <c r="H13" s="9">
        <v>252</v>
      </c>
      <c r="I13" s="9">
        <v>54</v>
      </c>
      <c r="J13" s="9">
        <v>510</v>
      </c>
      <c r="K13" s="9">
        <v>258</v>
      </c>
      <c r="L13" s="9">
        <v>320</v>
      </c>
      <c r="M13" s="9">
        <v>92</v>
      </c>
      <c r="N13" s="9">
        <v>2944</v>
      </c>
      <c r="O13" s="9">
        <v>360</v>
      </c>
      <c r="P13" s="9">
        <v>36</v>
      </c>
      <c r="Q13" s="9">
        <v>329</v>
      </c>
    </row>
    <row r="14" spans="2:19" ht="39.9" customHeight="1" x14ac:dyDescent="0.3">
      <c r="B14" s="3" t="s">
        <v>52</v>
      </c>
      <c r="C14" s="10">
        <v>1805</v>
      </c>
      <c r="D14" s="10">
        <v>2406</v>
      </c>
      <c r="E14" s="10">
        <v>2554</v>
      </c>
      <c r="F14" s="10">
        <v>623</v>
      </c>
      <c r="G14" s="10">
        <v>4325</v>
      </c>
      <c r="H14" s="10">
        <v>1174</v>
      </c>
      <c r="I14" s="10">
        <v>212</v>
      </c>
      <c r="J14" s="10">
        <v>1990</v>
      </c>
      <c r="K14" s="10">
        <v>985</v>
      </c>
      <c r="L14" s="10">
        <v>1403</v>
      </c>
      <c r="M14" s="10">
        <v>437</v>
      </c>
      <c r="N14" s="10">
        <v>12838</v>
      </c>
      <c r="O14" s="10">
        <v>1396</v>
      </c>
      <c r="P14" s="10">
        <v>278</v>
      </c>
      <c r="Q14" s="10">
        <v>1682</v>
      </c>
    </row>
    <row r="15" spans="2:19" ht="39.9" customHeight="1" x14ac:dyDescent="0.3">
      <c r="B15" s="5" t="s">
        <v>53</v>
      </c>
      <c r="C15" s="9">
        <v>483</v>
      </c>
      <c r="D15" s="9">
        <v>899</v>
      </c>
      <c r="E15" s="9">
        <v>608</v>
      </c>
      <c r="F15" s="9">
        <v>88</v>
      </c>
      <c r="G15" s="9">
        <v>935</v>
      </c>
      <c r="H15" s="9">
        <v>401</v>
      </c>
      <c r="I15" s="9">
        <v>54</v>
      </c>
      <c r="J15" s="9">
        <v>405</v>
      </c>
      <c r="K15" s="9">
        <v>128</v>
      </c>
      <c r="L15" s="9">
        <v>193</v>
      </c>
      <c r="M15" s="9">
        <v>100</v>
      </c>
      <c r="N15" s="9">
        <v>2584</v>
      </c>
      <c r="O15" s="9">
        <v>423</v>
      </c>
      <c r="P15" s="9">
        <v>95</v>
      </c>
      <c r="Q15" s="9">
        <v>341</v>
      </c>
    </row>
    <row r="16" spans="2:19" ht="39.9" customHeight="1" x14ac:dyDescent="0.3">
      <c r="B16" s="5" t="s">
        <v>54</v>
      </c>
      <c r="C16" s="9">
        <v>446</v>
      </c>
      <c r="D16" s="9">
        <v>576</v>
      </c>
      <c r="E16" s="9">
        <v>649</v>
      </c>
      <c r="F16" s="9">
        <v>65</v>
      </c>
      <c r="G16" s="9">
        <v>899</v>
      </c>
      <c r="H16" s="9">
        <v>257</v>
      </c>
      <c r="I16" s="9">
        <v>38</v>
      </c>
      <c r="J16" s="9">
        <v>479</v>
      </c>
      <c r="K16" s="9">
        <v>253</v>
      </c>
      <c r="L16" s="9">
        <v>150</v>
      </c>
      <c r="M16" s="9">
        <v>100</v>
      </c>
      <c r="N16" s="9">
        <v>2935</v>
      </c>
      <c r="O16" s="9">
        <v>432</v>
      </c>
      <c r="P16" s="9">
        <v>367</v>
      </c>
      <c r="Q16" s="9">
        <v>311</v>
      </c>
    </row>
    <row r="17" spans="2:17" ht="39.9" customHeight="1" x14ac:dyDescent="0.3">
      <c r="B17" s="5" t="s">
        <v>55</v>
      </c>
      <c r="C17" s="9">
        <v>436</v>
      </c>
      <c r="D17" s="9">
        <v>641</v>
      </c>
      <c r="E17" s="9">
        <v>574</v>
      </c>
      <c r="F17" s="9">
        <v>51</v>
      </c>
      <c r="G17" s="9">
        <v>527</v>
      </c>
      <c r="H17" s="9">
        <v>253</v>
      </c>
      <c r="I17" s="9">
        <v>39</v>
      </c>
      <c r="J17" s="9">
        <v>478</v>
      </c>
      <c r="K17" s="9">
        <v>122</v>
      </c>
      <c r="L17" s="9">
        <v>106</v>
      </c>
      <c r="M17" s="9">
        <v>125</v>
      </c>
      <c r="N17" s="9">
        <v>2509</v>
      </c>
      <c r="O17" s="9">
        <v>254</v>
      </c>
      <c r="P17" s="9">
        <v>24</v>
      </c>
      <c r="Q17" s="9">
        <v>399</v>
      </c>
    </row>
    <row r="18" spans="2:17" ht="39.9" customHeight="1" x14ac:dyDescent="0.3">
      <c r="B18" s="5" t="s">
        <v>56</v>
      </c>
      <c r="C18" s="9">
        <v>458</v>
      </c>
      <c r="D18" s="9">
        <v>905</v>
      </c>
      <c r="E18" s="9">
        <v>353</v>
      </c>
      <c r="F18" s="9">
        <v>63</v>
      </c>
      <c r="G18" s="9">
        <v>668</v>
      </c>
      <c r="H18" s="9">
        <v>330</v>
      </c>
      <c r="I18" s="9">
        <v>62</v>
      </c>
      <c r="J18" s="9">
        <v>389</v>
      </c>
      <c r="K18" s="9">
        <v>169</v>
      </c>
      <c r="L18" s="9">
        <v>219</v>
      </c>
      <c r="M18" s="9">
        <v>107</v>
      </c>
      <c r="N18" s="9">
        <v>1602</v>
      </c>
      <c r="O18" s="9">
        <v>132</v>
      </c>
      <c r="P18" s="9">
        <v>58</v>
      </c>
      <c r="Q18" s="9">
        <v>254</v>
      </c>
    </row>
    <row r="19" spans="2:17" ht="39.9" customHeight="1" x14ac:dyDescent="0.3">
      <c r="B19" s="3" t="s">
        <v>57</v>
      </c>
      <c r="C19" s="10">
        <v>1823</v>
      </c>
      <c r="D19" s="10">
        <v>3021</v>
      </c>
      <c r="E19" s="10">
        <v>2184</v>
      </c>
      <c r="F19" s="10">
        <v>267</v>
      </c>
      <c r="G19" s="10">
        <v>3029</v>
      </c>
      <c r="H19" s="10">
        <v>1241</v>
      </c>
      <c r="I19" s="10">
        <v>193</v>
      </c>
      <c r="J19" s="10">
        <v>1751</v>
      </c>
      <c r="K19" s="10">
        <v>672</v>
      </c>
      <c r="L19" s="10">
        <v>668</v>
      </c>
      <c r="M19" s="10">
        <v>432</v>
      </c>
      <c r="N19" s="10">
        <v>9630</v>
      </c>
      <c r="O19" s="10">
        <v>1241</v>
      </c>
      <c r="P19" s="10">
        <v>544</v>
      </c>
      <c r="Q19" s="10">
        <v>1305</v>
      </c>
    </row>
    <row r="20" spans="2:17" ht="39.9" customHeight="1" x14ac:dyDescent="0.3">
      <c r="B20" s="5" t="s">
        <v>58</v>
      </c>
      <c r="C20" s="9">
        <v>638</v>
      </c>
      <c r="D20" s="9">
        <v>665</v>
      </c>
      <c r="E20" s="9">
        <v>354</v>
      </c>
      <c r="F20" s="9">
        <v>33</v>
      </c>
      <c r="G20" s="9">
        <v>1078</v>
      </c>
      <c r="H20" s="9">
        <v>252</v>
      </c>
      <c r="I20" s="9">
        <v>29</v>
      </c>
      <c r="J20" s="9">
        <v>406</v>
      </c>
      <c r="K20" s="9">
        <v>94</v>
      </c>
      <c r="L20" s="9">
        <v>196</v>
      </c>
      <c r="M20" s="9">
        <v>103</v>
      </c>
      <c r="N20" s="9" t="s">
        <v>80</v>
      </c>
      <c r="O20" s="9">
        <v>111</v>
      </c>
      <c r="P20" s="9">
        <v>96</v>
      </c>
      <c r="Q20" s="9">
        <v>155</v>
      </c>
    </row>
    <row r="21" spans="2:17" ht="39.9" customHeight="1" x14ac:dyDescent="0.3">
      <c r="B21" s="5" t="s">
        <v>59</v>
      </c>
      <c r="C21" s="9">
        <v>516</v>
      </c>
      <c r="D21" s="9">
        <v>749</v>
      </c>
      <c r="E21" s="9">
        <v>670</v>
      </c>
      <c r="F21" s="9">
        <v>89</v>
      </c>
      <c r="G21" s="9">
        <v>1675</v>
      </c>
      <c r="H21" s="9">
        <v>230</v>
      </c>
      <c r="I21" s="9">
        <v>42</v>
      </c>
      <c r="J21" s="9">
        <v>360</v>
      </c>
      <c r="K21" s="9">
        <v>68</v>
      </c>
      <c r="L21" s="9">
        <v>659</v>
      </c>
      <c r="M21" s="9">
        <v>55</v>
      </c>
      <c r="N21" s="9" t="s">
        <v>80</v>
      </c>
      <c r="O21" s="9">
        <v>228</v>
      </c>
      <c r="P21" s="9">
        <v>94</v>
      </c>
      <c r="Q21" s="9">
        <v>307</v>
      </c>
    </row>
    <row r="22" spans="2:17" ht="18" customHeight="1" x14ac:dyDescent="0.3"/>
    <row r="23" spans="2:17" ht="18" customHeight="1" x14ac:dyDescent="0.3">
      <c r="B23" s="7" t="s">
        <v>61</v>
      </c>
    </row>
    <row r="24" spans="2:17" ht="18" customHeight="1" x14ac:dyDescent="0.3">
      <c r="B24" s="7" t="s">
        <v>62</v>
      </c>
    </row>
    <row r="25" spans="2:17" ht="18" customHeight="1" x14ac:dyDescent="0.3">
      <c r="B25" s="7" t="s">
        <v>143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zoomScale="60"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C30" sqref="C30"/>
    </sheetView>
  </sheetViews>
  <sheetFormatPr baseColWidth="10" defaultRowHeight="14.4" x14ac:dyDescent="0.3"/>
  <cols>
    <col min="1" max="1" width="8.69921875" customWidth="1"/>
    <col min="2" max="2" width="35.69921875" customWidth="1"/>
    <col min="3" max="9" width="30.69921875" customWidth="1"/>
    <col min="11" max="11" width="15.69921875" customWidth="1"/>
  </cols>
  <sheetData>
    <row r="1" spans="2:11" ht="165.05" customHeight="1" x14ac:dyDescent="0.3"/>
    <row r="2" spans="2:11" ht="60.05" customHeight="1" x14ac:dyDescent="0.3">
      <c r="B2" s="8" t="s">
        <v>113</v>
      </c>
    </row>
    <row r="4" spans="2:11" ht="29.95" customHeight="1" x14ac:dyDescent="0.3">
      <c r="B4" s="12" t="s">
        <v>60</v>
      </c>
      <c r="C4" s="12" t="s">
        <v>114</v>
      </c>
      <c r="D4" s="12" t="s">
        <v>121</v>
      </c>
      <c r="E4" s="12"/>
      <c r="F4" s="12"/>
      <c r="G4" s="12"/>
      <c r="H4" s="12"/>
      <c r="I4" s="12"/>
      <c r="K4" s="13" t="str">
        <f>HYPERLINK("#'ÍNDICE'!A1", "Índice")</f>
        <v>Índice</v>
      </c>
    </row>
    <row r="5" spans="2:11" ht="29.95" customHeight="1" x14ac:dyDescent="0.3">
      <c r="B5" s="12" t="s">
        <v>37</v>
      </c>
      <c r="C5" s="12" t="s">
        <v>114</v>
      </c>
      <c r="D5" s="1" t="s">
        <v>115</v>
      </c>
      <c r="E5" s="1" t="s">
        <v>116</v>
      </c>
      <c r="F5" s="1" t="s">
        <v>117</v>
      </c>
      <c r="G5" s="1" t="s">
        <v>118</v>
      </c>
      <c r="H5" s="1" t="s">
        <v>119</v>
      </c>
      <c r="I5" s="1" t="s">
        <v>120</v>
      </c>
      <c r="K5" s="14"/>
    </row>
    <row r="6" spans="2:11" ht="39.9" customHeight="1" x14ac:dyDescent="0.3">
      <c r="B6" s="5" t="s">
        <v>43</v>
      </c>
      <c r="C6" s="9">
        <v>6239</v>
      </c>
      <c r="D6" s="9">
        <v>877</v>
      </c>
      <c r="E6" s="9">
        <v>1214</v>
      </c>
      <c r="F6" s="9">
        <v>737</v>
      </c>
      <c r="G6" s="9">
        <v>525</v>
      </c>
      <c r="H6" s="9">
        <v>411</v>
      </c>
      <c r="I6" s="9">
        <v>2475</v>
      </c>
    </row>
    <row r="7" spans="2:11" ht="39.9" customHeight="1" x14ac:dyDescent="0.3">
      <c r="B7" s="5" t="s">
        <v>44</v>
      </c>
      <c r="C7" s="9">
        <v>7665</v>
      </c>
      <c r="D7" s="9">
        <v>1066</v>
      </c>
      <c r="E7" s="9">
        <v>1596</v>
      </c>
      <c r="F7" s="9">
        <v>808</v>
      </c>
      <c r="G7" s="9">
        <v>761</v>
      </c>
      <c r="H7" s="9">
        <v>381</v>
      </c>
      <c r="I7" s="9">
        <v>3053</v>
      </c>
    </row>
    <row r="8" spans="2:11" ht="39.9" customHeight="1" x14ac:dyDescent="0.3">
      <c r="B8" s="5" t="s">
        <v>45</v>
      </c>
      <c r="C8" s="9">
        <v>7934</v>
      </c>
      <c r="D8" s="9">
        <v>1213</v>
      </c>
      <c r="E8" s="9">
        <v>1460</v>
      </c>
      <c r="F8" s="9">
        <v>918</v>
      </c>
      <c r="G8" s="9">
        <v>578</v>
      </c>
      <c r="H8" s="9">
        <v>474</v>
      </c>
      <c r="I8" s="9">
        <v>3291</v>
      </c>
    </row>
    <row r="9" spans="2:11" ht="39.9" customHeight="1" x14ac:dyDescent="0.3">
      <c r="B9" s="5" t="s">
        <v>46</v>
      </c>
      <c r="C9" s="9">
        <v>6757</v>
      </c>
      <c r="D9" s="9">
        <v>1345</v>
      </c>
      <c r="E9" s="9">
        <v>1205</v>
      </c>
      <c r="F9" s="9">
        <v>884</v>
      </c>
      <c r="G9" s="9">
        <v>530</v>
      </c>
      <c r="H9" s="9">
        <v>338</v>
      </c>
      <c r="I9" s="9">
        <v>2455</v>
      </c>
    </row>
    <row r="10" spans="2:11" ht="39.9" customHeight="1" x14ac:dyDescent="0.3">
      <c r="B10" s="3" t="s">
        <v>47</v>
      </c>
      <c r="C10" s="10">
        <v>28595</v>
      </c>
      <c r="D10" s="10">
        <v>4501</v>
      </c>
      <c r="E10" s="10">
        <v>5475</v>
      </c>
      <c r="F10" s="10">
        <v>3347</v>
      </c>
      <c r="G10" s="10">
        <v>2394</v>
      </c>
      <c r="H10" s="10">
        <v>1604</v>
      </c>
      <c r="I10" s="10">
        <v>11274</v>
      </c>
    </row>
    <row r="11" spans="2:11" ht="39.9" customHeight="1" x14ac:dyDescent="0.3">
      <c r="B11" s="5" t="s">
        <v>48</v>
      </c>
      <c r="C11" s="9">
        <v>8286</v>
      </c>
      <c r="D11" s="9">
        <v>1300</v>
      </c>
      <c r="E11" s="9">
        <v>1232</v>
      </c>
      <c r="F11" s="9">
        <v>929</v>
      </c>
      <c r="G11" s="9">
        <v>608</v>
      </c>
      <c r="H11" s="9">
        <v>440</v>
      </c>
      <c r="I11" s="9">
        <v>3777</v>
      </c>
    </row>
    <row r="12" spans="2:11" ht="39.9" customHeight="1" x14ac:dyDescent="0.3">
      <c r="B12" s="5" t="s">
        <v>49</v>
      </c>
      <c r="C12" s="9">
        <v>8749</v>
      </c>
      <c r="D12" s="9">
        <v>1386</v>
      </c>
      <c r="E12" s="9">
        <v>1294</v>
      </c>
      <c r="F12" s="9">
        <v>885</v>
      </c>
      <c r="G12" s="9">
        <v>607</v>
      </c>
      <c r="H12" s="9">
        <v>388</v>
      </c>
      <c r="I12" s="9">
        <v>4189</v>
      </c>
    </row>
    <row r="13" spans="2:11" ht="39.9" customHeight="1" x14ac:dyDescent="0.3">
      <c r="B13" s="5" t="s">
        <v>50</v>
      </c>
      <c r="C13" s="9">
        <v>9021</v>
      </c>
      <c r="D13" s="9">
        <v>1201</v>
      </c>
      <c r="E13" s="9">
        <v>1353</v>
      </c>
      <c r="F13" s="9">
        <v>943</v>
      </c>
      <c r="G13" s="9">
        <v>664</v>
      </c>
      <c r="H13" s="9">
        <v>463</v>
      </c>
      <c r="I13" s="9">
        <v>4397</v>
      </c>
    </row>
    <row r="14" spans="2:11" ht="39.9" customHeight="1" x14ac:dyDescent="0.3">
      <c r="B14" s="5" t="s">
        <v>51</v>
      </c>
      <c r="C14" s="9">
        <v>8052</v>
      </c>
      <c r="D14" s="9">
        <v>1512</v>
      </c>
      <c r="E14" s="9">
        <v>1336</v>
      </c>
      <c r="F14" s="9">
        <v>741</v>
      </c>
      <c r="G14" s="9">
        <v>641</v>
      </c>
      <c r="H14" s="9">
        <v>361</v>
      </c>
      <c r="I14" s="9">
        <v>3461</v>
      </c>
    </row>
    <row r="15" spans="2:11" ht="39.9" customHeight="1" x14ac:dyDescent="0.3">
      <c r="B15" s="3" t="s">
        <v>52</v>
      </c>
      <c r="C15" s="10">
        <v>34108</v>
      </c>
      <c r="D15" s="10">
        <v>5399</v>
      </c>
      <c r="E15" s="10">
        <v>5215</v>
      </c>
      <c r="F15" s="10">
        <v>3498</v>
      </c>
      <c r="G15" s="10">
        <v>2520</v>
      </c>
      <c r="H15" s="10">
        <v>1652</v>
      </c>
      <c r="I15" s="10">
        <v>15824</v>
      </c>
    </row>
    <row r="16" spans="2:11" ht="39.9" customHeight="1" x14ac:dyDescent="0.3">
      <c r="B16" s="5" t="s">
        <v>53</v>
      </c>
      <c r="C16" s="9">
        <v>7737</v>
      </c>
      <c r="D16" s="9">
        <v>1221</v>
      </c>
      <c r="E16" s="9">
        <v>1058</v>
      </c>
      <c r="F16" s="9">
        <v>702</v>
      </c>
      <c r="G16" s="9">
        <v>637</v>
      </c>
      <c r="H16" s="9">
        <v>323</v>
      </c>
      <c r="I16" s="9">
        <v>3796</v>
      </c>
    </row>
    <row r="17" spans="2:9" ht="39.9" customHeight="1" x14ac:dyDescent="0.3">
      <c r="B17" s="5" t="s">
        <v>54</v>
      </c>
      <c r="C17" s="9">
        <v>7957</v>
      </c>
      <c r="D17" s="9">
        <v>1276</v>
      </c>
      <c r="E17" s="9">
        <v>1050</v>
      </c>
      <c r="F17" s="9">
        <v>650</v>
      </c>
      <c r="G17" s="9">
        <v>505</v>
      </c>
      <c r="H17" s="9">
        <v>324</v>
      </c>
      <c r="I17" s="9">
        <v>4152</v>
      </c>
    </row>
    <row r="18" spans="2:9" ht="39.9" customHeight="1" x14ac:dyDescent="0.3">
      <c r="B18" s="5" t="s">
        <v>55</v>
      </c>
      <c r="C18" s="9">
        <v>6538</v>
      </c>
      <c r="D18" s="9">
        <v>1020</v>
      </c>
      <c r="E18" s="9">
        <v>917</v>
      </c>
      <c r="F18" s="9">
        <v>589</v>
      </c>
      <c r="G18" s="9">
        <v>479</v>
      </c>
      <c r="H18" s="9">
        <v>272</v>
      </c>
      <c r="I18" s="9">
        <v>3261</v>
      </c>
    </row>
    <row r="19" spans="2:9" ht="39.9" customHeight="1" x14ac:dyDescent="0.3">
      <c r="B19" s="5" t="s">
        <v>56</v>
      </c>
      <c r="C19" s="9">
        <v>5769</v>
      </c>
      <c r="D19" s="9">
        <v>791</v>
      </c>
      <c r="E19" s="9">
        <v>829</v>
      </c>
      <c r="F19" s="9">
        <v>511</v>
      </c>
      <c r="G19" s="9">
        <v>504</v>
      </c>
      <c r="H19" s="9">
        <v>225</v>
      </c>
      <c r="I19" s="9">
        <v>2909</v>
      </c>
    </row>
    <row r="20" spans="2:9" ht="39.9" customHeight="1" x14ac:dyDescent="0.3">
      <c r="B20" s="3" t="s">
        <v>57</v>
      </c>
      <c r="C20" s="10">
        <v>28001</v>
      </c>
      <c r="D20" s="10">
        <v>4308</v>
      </c>
      <c r="E20" s="10">
        <v>3854</v>
      </c>
      <c r="F20" s="10">
        <v>2452</v>
      </c>
      <c r="G20" s="10">
        <v>2125</v>
      </c>
      <c r="H20" s="10">
        <v>1144</v>
      </c>
      <c r="I20" s="10">
        <v>14118</v>
      </c>
    </row>
    <row r="21" spans="2:9" ht="39.9" customHeight="1" x14ac:dyDescent="0.3">
      <c r="B21" s="5" t="s">
        <v>58</v>
      </c>
      <c r="C21" s="9">
        <v>4210</v>
      </c>
      <c r="D21" s="9">
        <v>998</v>
      </c>
      <c r="E21" s="9">
        <v>816</v>
      </c>
      <c r="F21" s="9">
        <v>422</v>
      </c>
      <c r="G21" s="9">
        <v>335</v>
      </c>
      <c r="H21" s="9">
        <v>221</v>
      </c>
      <c r="I21" s="9">
        <v>1418</v>
      </c>
    </row>
    <row r="22" spans="2:9" ht="39.9" customHeight="1" x14ac:dyDescent="0.3">
      <c r="B22" s="5" t="s">
        <v>59</v>
      </c>
      <c r="C22" s="9">
        <v>5742</v>
      </c>
      <c r="D22" s="9">
        <v>1820</v>
      </c>
      <c r="E22" s="9">
        <v>1040</v>
      </c>
      <c r="F22" s="9">
        <v>533</v>
      </c>
      <c r="G22" s="9">
        <v>346</v>
      </c>
      <c r="H22" s="9">
        <v>226</v>
      </c>
      <c r="I22" s="9">
        <v>1777</v>
      </c>
    </row>
    <row r="23" spans="2:9" ht="18" customHeight="1" x14ac:dyDescent="0.3"/>
    <row r="24" spans="2:9" ht="18" customHeight="1" x14ac:dyDescent="0.3">
      <c r="B24" s="7" t="s">
        <v>61</v>
      </c>
    </row>
    <row r="25" spans="2:9" ht="18" customHeight="1" x14ac:dyDescent="0.3">
      <c r="B25" s="7" t="s">
        <v>62</v>
      </c>
    </row>
    <row r="26" spans="2:9" ht="18" customHeight="1" x14ac:dyDescent="0.3">
      <c r="B26" s="7" t="s">
        <v>143</v>
      </c>
    </row>
  </sheetData>
  <mergeCells count="4">
    <mergeCell ref="B4:B5"/>
    <mergeCell ref="C4:C5"/>
    <mergeCell ref="D4:I4"/>
    <mergeCell ref="K4:K5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ÍNDICE</vt:lpstr>
      <vt:lpstr>C-A1</vt:lpstr>
      <vt:lpstr>C-B1</vt:lpstr>
      <vt:lpstr>C-C1</vt:lpstr>
      <vt:lpstr>C-C2</vt:lpstr>
      <vt:lpstr>C-C3</vt:lpstr>
      <vt:lpstr>C-C4</vt:lpstr>
      <vt:lpstr>C-D1</vt:lpstr>
      <vt:lpstr>C-D2</vt:lpstr>
      <vt:lpstr>C-D3</vt:lpstr>
      <vt:lpstr>C-E1</vt:lpstr>
      <vt:lpstr>C-F1</vt:lpstr>
      <vt:lpstr>C-F2</vt:lpstr>
      <vt:lpstr>C-F3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evallejo</dc:creator>
  <cp:lastModifiedBy>INEC Valery Paz y Miño</cp:lastModifiedBy>
  <dcterms:created xsi:type="dcterms:W3CDTF">2024-09-26T10:49:21Z</dcterms:created>
  <dcterms:modified xsi:type="dcterms:W3CDTF">2024-10-14T15:46:46Z</dcterms:modified>
</cp:coreProperties>
</file>