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ÍNDICE" sheetId="1" state="visible" r:id="rId1"/>
    <sheet name="A1" sheetId="2" state="visible" r:id="rId2"/>
    <sheet name="B1" sheetId="3" state="visible" r:id="rId3"/>
    <sheet name="C1" sheetId="4" state="visible" r:id="rId4"/>
    <sheet name="C2" sheetId="5" state="visible" r:id="rId5"/>
    <sheet name="C3" sheetId="6" state="visible" r:id="rId6"/>
    <sheet name="C4-1" sheetId="7" state="visible" r:id="rId7"/>
    <sheet name="C4-2" sheetId="8" state="visible" r:id="rId8"/>
    <sheet name="C4-3" sheetId="9" state="visible" r:id="rId9"/>
    <sheet name="C5" sheetId="10" state="visible" r:id="rId10"/>
    <sheet name="C6" sheetId="11" state="visible" r:id="rId11"/>
    <sheet name="C7" sheetId="12" state="visible" r:id="rId12"/>
    <sheet name="C8" sheetId="13" state="visible" r:id="rId13"/>
    <sheet name="C9" sheetId="14" state="visible" r:id="rId14"/>
    <sheet name="D1" sheetId="15" state="visible" r:id="rId15"/>
    <sheet name="D2" sheetId="16" state="visible" r:id="rId16"/>
    <sheet name="D3" sheetId="17" state="visible" r:id="rId17"/>
    <sheet name="E1" sheetId="18" state="visible" r:id="rId18"/>
    <sheet name="F1" sheetId="19" state="visible" r:id="rId19"/>
    <sheet name="F2" sheetId="20" state="visible" r:id="rId20"/>
    <sheet name="F3" sheetId="21" state="visible" r:id="rId21"/>
    <sheet name="G1" sheetId="22" state="visible" r:id="rId22"/>
  </sheets>
</workbook>
</file>

<file path=xl/sharedStrings.xml><?xml version="1.0" encoding="utf-8"?>
<sst xmlns="http://schemas.openxmlformats.org/spreadsheetml/2006/main" count="281" uniqueCount="281">
  <si>
    <t xml:space="preserve">Cuadro No.</t>
  </si>
  <si>
    <t xml:space="preserve">Contenido</t>
  </si>
  <si>
    <t xml:space="preserve">A</t>
  </si>
  <si>
    <t xml:space="preserve">Cuadro resumen</t>
  </si>
  <si>
    <t xml:space="preserve">A1</t>
  </si>
  <si>
    <t xml:space="preserve">Resultados de las principales variables</t>
  </si>
  <si>
    <t xml:space="preserve">B</t>
  </si>
  <si>
    <t xml:space="preserve">Número de permisos de construcción</t>
  </si>
  <si>
    <t xml:space="preserve">B1</t>
  </si>
  <si>
    <t xml:space="preserve">Permisos de construcción, por trimestres, según cantones</t>
  </si>
  <si>
    <t xml:space="preserve">C</t>
  </si>
  <si>
    <t xml:space="preserve">Número de edificaciones a construir</t>
  </si>
  <si>
    <t xml:space="preserve">C1</t>
  </si>
  <si>
    <t xml:space="preserve">Edificaciones a construir, por trimestres, según cantones</t>
  </si>
  <si>
    <t xml:space="preserve">C2</t>
  </si>
  <si>
    <t xml:space="preserve">Edificaciones a construir, por trimestres, según tipo de obra</t>
  </si>
  <si>
    <t xml:space="preserve">C3</t>
  </si>
  <si>
    <t xml:space="preserve">Edificaciones a construir, por trimestres, según uso de la edificación</t>
  </si>
  <si>
    <t xml:space="preserve">C4-1</t>
  </si>
  <si>
    <t xml:space="preserve">Edificaciones a construir, por trimestres, según acceso a internet – telefonía celular/convencional</t>
  </si>
  <si>
    <t xml:space="preserve">C4-2</t>
  </si>
  <si>
    <t xml:space="preserve">Edificaciones a construir, según acceso a internet – telefonía celular/convencional</t>
  </si>
  <si>
    <t xml:space="preserve">C4-3</t>
  </si>
  <si>
    <t xml:space="preserve">Edificaciones a construir, según acceso a servicios</t>
  </si>
  <si>
    <t xml:space="preserve">C5</t>
  </si>
  <si>
    <t xml:space="preserve">Edificaciones a construir, según tipo de suelo</t>
  </si>
  <si>
    <t xml:space="preserve">C6</t>
  </si>
  <si>
    <t xml:space="preserve">Edificaciones a construir, por tipo de uso, según características de proyectos sustentables</t>
  </si>
  <si>
    <t xml:space="preserve">C7</t>
  </si>
  <si>
    <t xml:space="preserve">Edificaciones a construir, según responsable de la obra</t>
  </si>
  <si>
    <t xml:space="preserve">C8</t>
  </si>
  <si>
    <t xml:space="preserve">Edificaciones a construir, según área y tipo de uso</t>
  </si>
  <si>
    <t xml:space="preserve">C9</t>
  </si>
  <si>
    <t xml:space="preserve">Edificaciones a construir, según área y tipo de acceso</t>
  </si>
  <si>
    <t xml:space="preserve">D</t>
  </si>
  <si>
    <t xml:space="preserve">Número de viviendas proyectadas</t>
  </si>
  <si>
    <t xml:space="preserve">D1</t>
  </si>
  <si>
    <t xml:space="preserve">Viviendas a construir, por trimestres, según cantones</t>
  </si>
  <si>
    <t xml:space="preserve">D2</t>
  </si>
  <si>
    <t xml:space="preserve">Viviendas a construir, por trimestres, según metros cuadrados</t>
  </si>
  <si>
    <t xml:space="preserve">D3</t>
  </si>
  <si>
    <t xml:space="preserve">Viviendas a construir, por trimestres, según número de dormitorios</t>
  </si>
  <si>
    <t xml:space="preserve">E</t>
  </si>
  <si>
    <t xml:space="preserve">Superficie del terreno y áreas a construir</t>
  </si>
  <si>
    <t xml:space="preserve">E1</t>
  </si>
  <si>
    <t xml:space="preserve">Superficie del terreno y área a construir, por trimestres, según uso de la edificación</t>
  </si>
  <si>
    <t xml:space="preserve">F</t>
  </si>
  <si>
    <t xml:space="preserve">Valor estimado de las edificaciones</t>
  </si>
  <si>
    <t xml:space="preserve">F1</t>
  </si>
  <si>
    <t xml:space="preserve">Valor estimado del financiamiento de las edificaciones, por trimestres, según tipo de obra</t>
  </si>
  <si>
    <t xml:space="preserve">F2</t>
  </si>
  <si>
    <t xml:space="preserve">Valor estimado del financiamiento de las edificaciones, por trimestres, según uso de la edificación</t>
  </si>
  <si>
    <t xml:space="preserve">F3</t>
  </si>
  <si>
    <t xml:space="preserve">Valor estimado de las edificaciones, por trimestres, según cantones</t>
  </si>
  <si>
    <t xml:space="preserve">G</t>
  </si>
  <si>
    <t xml:space="preserve">Indicadores</t>
  </si>
  <si>
    <t xml:space="preserve">G1</t>
  </si>
  <si>
    <t xml:space="preserve">Estadísticas con enfoque de género, por trimestres, según sexo</t>
  </si>
  <si>
    <t xml:space="preserve">Dirección responsable de la información estadística y contenidos:</t>
  </si>
  <si>
    <t xml:space="preserve">Dirección de Estadísticas Económicas</t>
  </si>
  <si>
    <t xml:space="preserve">Realizadores</t>
  </si>
  <si>
    <t xml:space="preserve">Elaboración:</t>
  </si>
  <si>
    <t xml:space="preserve">Revisión:</t>
  </si>
  <si>
    <t xml:space="preserve">Aprobación:</t>
  </si>
  <si>
    <t xml:space="preserve">Enrique Vallejo</t>
  </si>
  <si>
    <t xml:space="preserve">Lorena Ramos y Roberto Chaves</t>
  </si>
  <si>
    <t xml:space="preserve">Diana Barco</t>
  </si>
  <si>
    <t xml:space="preserve">Cuadro A1</t>
  </si>
  <si>
    <t xml:space="preserve"/>
  </si>
  <si>
    <t xml:space="preserve">Número de edificaciones</t>
  </si>
  <si>
    <t xml:space="preserve">Número de viviendas</t>
  </si>
  <si>
    <t xml:space="preserve">Superficie del terreno (m2)</t>
  </si>
  <si>
    <t xml:space="preserve">Área total a construir (m2)</t>
  </si>
  <si>
    <t xml:space="preserve">Valor estimado de la edificación (dólares)</t>
  </si>
  <si>
    <t xml:space="preserve">2022-I</t>
  </si>
  <si>
    <t xml:space="preserve">2022-II</t>
  </si>
  <si>
    <t xml:space="preserve">2022-III</t>
  </si>
  <si>
    <t xml:space="preserve">2022-IV</t>
  </si>
  <si>
    <t xml:space="preserve">2022</t>
  </si>
  <si>
    <t xml:space="preserve">2023-I</t>
  </si>
  <si>
    <t xml:space="preserve">2023-II</t>
  </si>
  <si>
    <t xml:space="preserve">2023-III</t>
  </si>
  <si>
    <t xml:space="preserve">2023-IV</t>
  </si>
  <si>
    <t xml:space="preserve">2023</t>
  </si>
  <si>
    <t xml:space="preserve">2024-I</t>
  </si>
  <si>
    <t xml:space="preserve">2024-II</t>
  </si>
  <si>
    <t xml:space="preserve">2024-III</t>
  </si>
  <si>
    <t xml:space="preserve">2024-IV</t>
  </si>
  <si>
    <t xml:space="preserve">2024</t>
  </si>
  <si>
    <t xml:space="preserve">2025-I</t>
  </si>
  <si>
    <t xml:space="preserve">2025-II</t>
  </si>
  <si>
    <t xml:space="preserve">2025-III</t>
  </si>
  <si>
    <t xml:space="preserve">2025-IV</t>
  </si>
  <si>
    <t xml:space="preserve">2025</t>
  </si>
  <si>
    <t xml:space="preserve">2026-I</t>
  </si>
  <si>
    <t xml:space="preserve">Trimestres</t>
  </si>
  <si>
    <t xml:space="preserve">Elaboración: Instituto Nacional de Estadística y Censos (INEC).</t>
  </si>
  <si>
    <t xml:space="preserve">Fuente: Estadísticas de Edificaciones, acumulada trimestral 2022 - 2026.</t>
  </si>
  <si>
    <t xml:space="preserve">Nota: Los resultados del año 2022 y 2023 son cifras definitivas, 2024 son cifras semi-definitivas, 2025 son cifras provisionales, y del 2026 son cifras preliminares.</t>
  </si>
  <si>
    <t xml:space="preserve">Cuadro B1</t>
  </si>
  <si>
    <t xml:space="preserve">Ambato</t>
  </si>
  <si>
    <t xml:space="preserve">Cuenca</t>
  </si>
  <si>
    <t xml:space="preserve">Daule</t>
  </si>
  <si>
    <t xml:space="preserve">Durán</t>
  </si>
  <si>
    <t xml:space="preserve">Guayaquil</t>
  </si>
  <si>
    <t xml:space="preserve">Ibarra</t>
  </si>
  <si>
    <t xml:space="preserve">La Libertad</t>
  </si>
  <si>
    <t xml:space="preserve">Loja</t>
  </si>
  <si>
    <t xml:space="preserve">Machala</t>
  </si>
  <si>
    <t xml:space="preserve">Manta</t>
  </si>
  <si>
    <t xml:space="preserve">Portoviejo</t>
  </si>
  <si>
    <t xml:space="preserve">Quito</t>
  </si>
  <si>
    <t xml:space="preserve">Riobamba</t>
  </si>
  <si>
    <t xml:space="preserve">Samborondón</t>
  </si>
  <si>
    <t xml:space="preserve">Santo Domingo</t>
  </si>
  <si>
    <t xml:space="preserve">Total de permisos</t>
  </si>
  <si>
    <t xml:space="preserve">Trimestres / Cantones</t>
  </si>
  <si>
    <t xml:space="preserve">Cuadro C1</t>
  </si>
  <si>
    <t xml:space="preserve">Total de edificaciones</t>
  </si>
  <si>
    <t xml:space="preserve">Cuadro C2</t>
  </si>
  <si>
    <t xml:space="preserve">Nueva Construcción</t>
  </si>
  <si>
    <t xml:space="preserve">Ampliación</t>
  </si>
  <si>
    <t xml:space="preserve">Reconstrucción</t>
  </si>
  <si>
    <t xml:space="preserve">Reparación (obras menores)</t>
  </si>
  <si>
    <t xml:space="preserve">Reparaciones
(obras menores)</t>
  </si>
  <si>
    <t xml:space="preserve">Tipo de obra</t>
  </si>
  <si>
    <t xml:space="preserve">Nota 1: A partir del formulario ESED 2026 se integra la categoría Reparación (obras menores).</t>
  </si>
  <si>
    <t xml:space="preserve">Nota 2: Los resultados del año 2022 y 2023 son cifras definitivas, 2024 son cifras semi-definitivas, 2025 son cifras provisionales, y del 2026 son cifras preliminares.</t>
  </si>
  <si>
    <t xml:space="preserve">-</t>
  </si>
  <si>
    <t xml:space="preserve">Cuadro C3</t>
  </si>
  <si>
    <t xml:space="preserve">Edificaciones con una vivienda</t>
  </si>
  <si>
    <t xml:space="preserve">Edificaciones con dos viviendas</t>
  </si>
  <si>
    <t xml:space="preserve">Edificaciones con tres o más viviendas</t>
  </si>
  <si>
    <t xml:space="preserve">Comercial</t>
  </si>
  <si>
    <t xml:space="preserve">Industrial</t>
  </si>
  <si>
    <t xml:space="preserve">Edificio Administrativo</t>
  </si>
  <si>
    <t xml:space="preserve">Educación Privada</t>
  </si>
  <si>
    <t xml:space="preserve">Educación Pública</t>
  </si>
  <si>
    <t xml:space="preserve">Cultura</t>
  </si>
  <si>
    <t xml:space="preserve">Recreación Deporte</t>
  </si>
  <si>
    <t xml:space="preserve">Hospitales, Clínicas Estab de Salud Privada</t>
  </si>
  <si>
    <t xml:space="preserve">Hospitales, Clínicas Estab de Salud Pública</t>
  </si>
  <si>
    <t xml:space="preserve">Transporte y Comunicaciones</t>
  </si>
  <si>
    <t xml:space="preserve">Mixto Residencial y No Residencial</t>
  </si>
  <si>
    <t xml:space="preserve">Otras</t>
  </si>
  <si>
    <t xml:space="preserve">Parqueaderos</t>
  </si>
  <si>
    <t xml:space="preserve">Construcciones patrimoniales</t>
  </si>
  <si>
    <t xml:space="preserve">Edificaciones religiosas</t>
  </si>
  <si>
    <t xml:space="preserve">Cuadro C4-1</t>
  </si>
  <si>
    <t xml:space="preserve">Internet / telefonía celular</t>
  </si>
  <si>
    <t xml:space="preserve">Área urbana</t>
  </si>
  <si>
    <t xml:space="preserve">Área rural</t>
  </si>
  <si>
    <t xml:space="preserve">Con acceso</t>
  </si>
  <si>
    <t xml:space="preserve">Sin acceso</t>
  </si>
  <si>
    <t xml:space="preserve">Fuente: Estadísticas de Edificaciones, acumulada trimestral 2023 - 2025.</t>
  </si>
  <si>
    <t xml:space="preserve">Nota 1: Se excluye la categoría (No responde) para la construcción de este tabulado.</t>
  </si>
  <si>
    <t xml:space="preserve">Nota 2: El cuadro de resultados se realizó según el formulario 2022- 2024, por ende no se refleja los resultados 2025 y 2026 primer trimestre.</t>
  </si>
  <si>
    <t xml:space="preserve">Cuadro C4-2</t>
  </si>
  <si>
    <t xml:space="preserve">Internet</t>
  </si>
  <si>
    <t xml:space="preserve">Telefonía celular/convencional</t>
  </si>
  <si>
    <t xml:space="preserve">Fuente: Estadísticas de Edificaciones, trimestral 2025.</t>
  </si>
  <si>
    <t xml:space="preserve">Nota 2: La variable de acceso a internet y telefonía celular fue reestructurada en el formulario para el periodo 2025, lo que implicó su recategorización y posterior división en dos variables independientes.</t>
  </si>
  <si>
    <t xml:space="preserve">Nota 3: Los resultados del año 2025 son cifras provisionales</t>
  </si>
  <si>
    <t xml:space="preserve">Nota 4: El cuadro de resultados se realizó según el formulario 2025 (Se reestructuró la pregunta y las alternativas de selección para ese año de investigación), por ende no se refleja los resultados 2026 primer trimestre.</t>
  </si>
  <si>
    <t xml:space="preserve">Cuadro C4-3</t>
  </si>
  <si>
    <t xml:space="preserve">Servicio de agua potable</t>
  </si>
  <si>
    <t xml:space="preserve">Luz eléctrica</t>
  </si>
  <si>
    <t xml:space="preserve">Alcantarillado</t>
  </si>
  <si>
    <t xml:space="preserve">Recolección de basura</t>
  </si>
  <si>
    <t xml:space="preserve">Transporte público/privado</t>
  </si>
  <si>
    <t xml:space="preserve">Nota 1: Se excluye la categoría (No responde) para la construcción de este tabulado).</t>
  </si>
  <si>
    <t xml:space="preserve">Nota 2: Los resultados del año 2026 son cifras preliminares.</t>
  </si>
  <si>
    <t xml:space="preserve">Cuadro C5</t>
  </si>
  <si>
    <t xml:space="preserve">Edificaciones</t>
  </si>
  <si>
    <t xml:space="preserve">Suelo urbano del cantón</t>
  </si>
  <si>
    <t xml:space="preserve">Suelo urbano "cabeceras parroquiales rurales"</t>
  </si>
  <si>
    <t xml:space="preserve">Suelo rural</t>
  </si>
  <si>
    <t xml:space="preserve">Suelo urbano del
cantón</t>
  </si>
  <si>
    <t xml:space="preserve">Suelo urbano "cabeceras
parroquiales rurales"</t>
  </si>
  <si>
    <t xml:space="preserve">Total</t>
  </si>
  <si>
    <t xml:space="preserve">Fuente: Estadísticas de Edificaciones, trimestral 2026.</t>
  </si>
  <si>
    <t xml:space="preserve">Nota: Los resultados del año 2026 son cifras preliminares.</t>
  </si>
  <si>
    <t xml:space="preserve">Cuadro C6</t>
  </si>
  <si>
    <t xml:space="preserve">Tipo de uso</t>
  </si>
  <si>
    <t xml:space="preserve">Edificaciones con:</t>
  </si>
  <si>
    <t xml:space="preserve">Sistemas constructivos</t>
  </si>
  <si>
    <t xml:space="preserve">Equipos o materiales sostenibles</t>
  </si>
  <si>
    <t xml:space="preserve">Eficiencia de recursos</t>
  </si>
  <si>
    <t xml:space="preserve">Residencial</t>
  </si>
  <si>
    <t xml:space="preserve">No Residencial</t>
  </si>
  <si>
    <t xml:space="preserve">Nota 1: Para la construcción de este tabulado se excluye la categoría (No responde); por tal motivo, el número de edificaciones difiere del total.</t>
  </si>
  <si>
    <t xml:space="preserve">Cuadro C7</t>
  </si>
  <si>
    <t xml:space="preserve">Empresa constructora/ inmobiliaria</t>
  </si>
  <si>
    <t xml:space="preserve">Profesional/ personal de la construcción</t>
  </si>
  <si>
    <t xml:space="preserve">Empresa constructora/
inmobiliaria</t>
  </si>
  <si>
    <t xml:space="preserve">Profesional/ personal de
la construcción</t>
  </si>
  <si>
    <t xml:space="preserve">Fuente: Estadísticas de Edificaciones, acumulada trimestral 2023 - 2026.</t>
  </si>
  <si>
    <t xml:space="preserve">Cuadro C8</t>
  </si>
  <si>
    <t xml:space="preserve">Mixta</t>
  </si>
  <si>
    <t xml:space="preserve">Nota 1: Para la construcción de este tabulado se excluye la categoría (No responde), por tal motivo, el número de edificaciones difiere del total.</t>
  </si>
  <si>
    <t xml:space="preserve">Cuadro C9</t>
  </si>
  <si>
    <t xml:space="preserve">Calle o carretera
adoquinada, pavimentada o
de concreto</t>
  </si>
  <si>
    <t xml:space="preserve">Calle o carretera
empedrada</t>
  </si>
  <si>
    <t xml:space="preserve">Calle o carretera lastrada o
de tierra</t>
  </si>
  <si>
    <t xml:space="preserve">Camino, sendero,
chaquiñán</t>
  </si>
  <si>
    <t xml:space="preserve">Río / mar / lago</t>
  </si>
  <si>
    <t xml:space="preserve">Otros</t>
  </si>
  <si>
    <t xml:space="preserve">Total de
edificaciones</t>
  </si>
  <si>
    <t xml:space="preserve">Urbano</t>
  </si>
  <si>
    <t xml:space="preserve">Rural</t>
  </si>
  <si>
    <t xml:space="preserve">Nota 1: Los resultados del año 2022 y 2023 son cifras definitivas, 2024 son cifras semi-definitivas, 2025 son cifras provisionales, y los de 2026 son cifras preliminares.</t>
  </si>
  <si>
    <t xml:space="preserve">Cuadro D1</t>
  </si>
  <si>
    <t xml:space="preserve">Total de viviendas</t>
  </si>
  <si>
    <t xml:space="preserve">Cuadro D2</t>
  </si>
  <si>
    <t xml:space="preserve">Menos de 100 m2</t>
  </si>
  <si>
    <t xml:space="preserve">100 a 199 m2</t>
  </si>
  <si>
    <t xml:space="preserve">200 a 299 m2</t>
  </si>
  <si>
    <t xml:space="preserve">300 a 399 m2</t>
  </si>
  <si>
    <t xml:space="preserve">400 a 499 m2</t>
  </si>
  <si>
    <t xml:space="preserve">500 y más m2</t>
  </si>
  <si>
    <t xml:space="preserve">Rangos de área total a construir</t>
  </si>
  <si>
    <t xml:space="preserve">Cuadro D3</t>
  </si>
  <si>
    <t xml:space="preserve">Número de dormitorios por vivienda</t>
  </si>
  <si>
    <t xml:space="preserve">Total de
viviendas</t>
  </si>
  <si>
    <t xml:space="preserve">1 dormitorio</t>
  </si>
  <si>
    <t xml:space="preserve">2 dormitorio</t>
  </si>
  <si>
    <t xml:space="preserve">3 dormitorio</t>
  </si>
  <si>
    <t xml:space="preserve">4 dormitorio</t>
  </si>
  <si>
    <t xml:space="preserve">5 y más dormitorios</t>
  </si>
  <si>
    <t xml:space="preserve">Nota 1: Para la construcción de este tabulado se excluye las reconstrucciones, por tal motivo, el número total de viviendas difiere.</t>
  </si>
  <si>
    <t xml:space="preserve">Cuadro E1</t>
  </si>
  <si>
    <t xml:space="preserve">Superficie total del terreno</t>
  </si>
  <si>
    <t xml:space="preserve">Área para espacios verdes</t>
  </si>
  <si>
    <t xml:space="preserve">No residencial</t>
  </si>
  <si>
    <t xml:space="preserve">Parqueadero*</t>
  </si>
  <si>
    <t xml:space="preserve">Superficie total del
terreno</t>
  </si>
  <si>
    <t xml:space="preserve">Área total para
espacios verdes</t>
  </si>
  <si>
    <t xml:space="preserve">Área a construir</t>
  </si>
  <si>
    <t xml:space="preserve">Total área</t>
  </si>
  <si>
    <t xml:space="preserve">* Parqueaderos de las edificaciones con fines no residenciales.</t>
  </si>
  <si>
    <t xml:space="preserve">Nota: Los resultados del año 2022 y 2023 son cifras definitivas, 2024 son cifras semi-definitivas, 2025 son cifras provisionales, y los resultados de 2026 son cifras preliminares.</t>
  </si>
  <si>
    <t xml:space="preserve">Cuadro F1</t>
  </si>
  <si>
    <t xml:space="preserve">Monto total de financiamiento</t>
  </si>
  <si>
    <t xml:space="preserve">Cuadro F2</t>
  </si>
  <si>
    <t xml:space="preserve">Edificio administrativo (público)</t>
  </si>
  <si>
    <t xml:space="preserve">Educación particular</t>
  </si>
  <si>
    <t xml:space="preserve">Educación pública</t>
  </si>
  <si>
    <t xml:space="preserve">Complejos recreacionales</t>
  </si>
  <si>
    <t xml:space="preserve">Hospitales, clínicas y otros establecimientos de salud particular</t>
  </si>
  <si>
    <t xml:space="preserve">Hospitales, clínicas y otros establecimientos de salud pública</t>
  </si>
  <si>
    <t xml:space="preserve">Transporte y comunicaciones</t>
  </si>
  <si>
    <t xml:space="preserve">Mixto residencial y no residencial</t>
  </si>
  <si>
    <t xml:space="preserve">Cuadro F3</t>
  </si>
  <si>
    <t xml:space="preserve">Total de financiamiento</t>
  </si>
  <si>
    <t xml:space="preserve">Cuadro G1</t>
  </si>
  <si>
    <t xml:space="preserve">2022 - I</t>
  </si>
  <si>
    <t xml:space="preserve">2022 - II</t>
  </si>
  <si>
    <t xml:space="preserve">2022 - III</t>
  </si>
  <si>
    <t xml:space="preserve">2022 - IV</t>
  </si>
  <si>
    <t xml:space="preserve">Trimestre/Indicador</t>
  </si>
  <si>
    <t xml:space="preserve">Sexo estimado de proyectistas</t>
  </si>
  <si>
    <t xml:space="preserve">Porcentaje de proyectistas por sexo
(Proyectista hombre o mujer)/(Total de proyectistas)*100</t>
  </si>
  <si>
    <t xml:space="preserve">Índice de Feminidad
(Proyectistas mujeres)/(Proyectistas hombres)*100</t>
  </si>
  <si>
    <t xml:space="preserve">Índice de Masculinidad
(Proyectistas hombres)/(Proyectistas mujeres)*100</t>
  </si>
  <si>
    <t xml:space="preserve">Promedio de proyectistas hombres
(Suma proyectistas hombres/15 GAD municipales)</t>
  </si>
  <si>
    <t xml:space="preserve">Razón de proyectos de construcción por sexo
(Suma proyectistas hombres/Total proyectistas mujeres)</t>
  </si>
  <si>
    <t xml:space="preserve">Razón de proyectos de construcción por sexo
(% proyectistas mujeres - % proyectistas hombres)</t>
  </si>
  <si>
    <t xml:space="preserve">Hombres</t>
  </si>
  <si>
    <t xml:space="preserve">Mujeres</t>
  </si>
  <si>
    <t xml:space="preserve">No determinado</t>
  </si>
  <si>
    <t xml:space="preserve">% Hombres</t>
  </si>
  <si>
    <t xml:space="preserve">% Mujeres</t>
  </si>
  <si>
    <t xml:space="preserve">% No determinado</t>
  </si>
  <si>
    <t xml:space="preserve">INFE</t>
  </si>
  <si>
    <t xml:space="preserve">INMA</t>
  </si>
  <si>
    <t xml:space="preserve">PPH</t>
  </si>
  <si>
    <t xml:space="preserve">PPM</t>
  </si>
  <si>
    <t xml:space="preserve">RH</t>
  </si>
  <si>
    <t xml:space="preserve">RM</t>
  </si>
  <si>
    <t xml:space="preserve">BP</t>
  </si>
  <si>
    <t xml:space="preserve">Nota 1: Los resultados del año 2022 y 2023 son cifras definitivas, 2024 son cifras semi-definitivas, 2025 son cifras provisionales, y del 2026 son cifras preliminares.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</si>
</sst>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6" formatCode="#,##0"/>
    <numFmt numFmtId="167" formatCode="#,##0"/>
    <numFmt numFmtId="168" formatCode="#,##0"/>
    <numFmt numFmtId="169" formatCode="0.00%"/>
    <numFmt numFmtId="170" formatCode="0.00%"/>
    <numFmt numFmtId="171" formatCode="0.0"/>
    <numFmt numFmtId="172" formatCode="0.0"/>
  </numFmts>
  <fonts count="10">
    <font>
      <sz val="11"/>
      <color rgb="FF000000"/>
      <name val="Calibri"/>
      <family val="2"/>
      <scheme val="minor"/>
    </font>
    <font>
      <sz val="13"/>
      <color rgb="FFFFFFFF"/>
      <name val="Century Gothic"/>
      <b/>
    </font>
    <font>
      <sz val="13"/>
      <color rgb="FF595959"/>
      <name val="Century Gothic"/>
      <b/>
    </font>
    <font>
      <sz val="11"/>
      <color rgb="FF595959"/>
      <name val="Century Gothic"/>
      <b/>
    </font>
    <font>
      <sz val="11"/>
      <color rgb="FF595959"/>
      <name val="Century Gothic"/>
    </font>
    <font>
      <sz val="14"/>
      <color rgb="FF595959"/>
      <name val="Century Gothic"/>
      <b/>
    </font>
    <font>
      <sz val="13"/>
      <color rgb="FF595959"/>
      <name val="Century Gothic"/>
    </font>
    <font>
      <sz val="13"/>
      <color theme="10"/>
      <name val="Century Gothic"/>
      <u val="single"/>
    </font>
    <font>
      <sz val="11"/>
      <color theme="10"/>
      <name val="Calibri"/>
      <u val="single"/>
    </font>
    <font>
      <sz val="15"/>
      <color rgb="FFFFFFFF"/>
      <name val="Century Gothic"/>
      <b/>
    </font>
  </fonts>
  <fills count="7">
    <fill>
      <patternFill patternType="none"/>
    </fill>
    <fill>
      <patternFill patternType="gray125"/>
    </fill>
    <fill>
      <patternFill patternType="solid">
        <fgColor rgb="FF043F5C"/>
      </patternFill>
    </fill>
    <fill>
      <patternFill patternType="solid">
        <fgColor rgb="FF87D3D5"/>
      </patternFill>
    </fill>
    <fill>
      <patternFill patternType="solid">
        <fgColor rgb="FF4BACC6"/>
      </patternFill>
    </fill>
    <fill>
      <patternFill patternType="solid">
        <fgColor rgb="FF67B9CF"/>
      </patternFill>
    </fill>
    <fill>
      <patternFill patternType="solid">
        <fgColor rgb="FF7F7F7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595959"/>
      </left>
      <right style="thin">
        <color rgb="FF595959"/>
      </right>
      <top style="thin">
        <color rgb="FF595959"/>
      </top>
      <bottom style="thin">
        <color rgb="FF595959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166" fontId="6" fillId="0" borderId="2" xfId="0" applyFont="1" applyNumberFormat="1" applyBorder="1" applyAlignment="1">
      <alignment horizontal="center" vertical="center" wrapText="1"/>
    </xf>
    <xf numFmtId="167" fontId="2" fillId="3" borderId="2" xfId="0" applyFont="1" applyNumberForma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68" fontId="2" fillId="5" borderId="2" xfId="0" applyFont="1" applyNumberFormat="1" applyFill="1" applyBorder="1" applyAlignment="1">
      <alignment horizontal="center" vertical="center" wrapText="1"/>
    </xf>
    <xf numFmtId="169" fontId="6" fillId="0" borderId="2" xfId="0" applyFont="1" applyNumberFormat="1" applyBorder="1" applyAlignment="1">
      <alignment horizontal="center" vertical="center" wrapText="1"/>
    </xf>
    <xf numFmtId="170" fontId="2" fillId="3" borderId="2" xfId="0" applyFont="1" applyNumberFormat="1" applyFill="1" applyBorder="1" applyAlignment="1">
      <alignment horizontal="center" vertical="center" wrapText="1"/>
    </xf>
    <xf numFmtId="171" fontId="6" fillId="0" borderId="2" xfId="0" applyFont="1" applyNumberFormat="1" applyBorder="1" applyAlignment="1">
      <alignment horizontal="center" vertical="center" wrapText="1"/>
    </xf>
    <xf numFmtId="172" fontId="2" fillId="3" borderId="2" xfId="0" applyFont="1" applyNumberForma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8" fillId="0" borderId="0" xfId="0" applyFont="1"/>
    <xf numFmtId="0" fontId="9" fillId="6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0.png"/><Relationship Id="rId2" Type="http://schemas.openxmlformats.org/officeDocument/2006/relationships/image" Target="../media/image31.pn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32.pn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12.png"/><Relationship Id="rId2" Type="http://schemas.openxmlformats.org/officeDocument/2006/relationships/image" Target="../media/image33.png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image" Target="../media/image13.png"/><Relationship Id="rId2" Type="http://schemas.openxmlformats.org/officeDocument/2006/relationships/image" Target="../media/image34.png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14.png"/><Relationship Id="rId2" Type="http://schemas.openxmlformats.org/officeDocument/2006/relationships/image" Target="../media/image35.png"/></Relationships>
</file>

<file path=xl/drawings/_rels/drawing15.xml.rels><?xml version="1.0" encoding="UTF-8" standalone="yes"?><Relationships xmlns="http://schemas.openxmlformats.org/package/2006/relationships"><Relationship Id="rId1" Type="http://schemas.openxmlformats.org/officeDocument/2006/relationships/image" Target="../media/image15.png"/><Relationship Id="rId2" Type="http://schemas.openxmlformats.org/officeDocument/2006/relationships/image" Target="../media/image36.png"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image" Target="../media/image16.png"/><Relationship Id="rId2" Type="http://schemas.openxmlformats.org/officeDocument/2006/relationships/image" Target="../media/image37.png"/></Relationships>
</file>

<file path=xl/drawings/_rels/drawing17.xml.rels><?xml version="1.0" encoding="UTF-8" standalone="yes"?><Relationships xmlns="http://schemas.openxmlformats.org/package/2006/relationships"><Relationship Id="rId1" Type="http://schemas.openxmlformats.org/officeDocument/2006/relationships/image" Target="../media/image17.png"/><Relationship Id="rId2" Type="http://schemas.openxmlformats.org/officeDocument/2006/relationships/image" Target="../media/image38.png"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image" Target="../media/image18.png"/><Relationship Id="rId2" Type="http://schemas.openxmlformats.org/officeDocument/2006/relationships/image" Target="../media/image39.png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image" Target="../media/image19.png"/><Relationship Id="rId2" Type="http://schemas.openxmlformats.org/officeDocument/2006/relationships/image" Target="../media/image40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23.png"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image" Target="../media/image20.png"/><Relationship Id="rId2" Type="http://schemas.openxmlformats.org/officeDocument/2006/relationships/image" Target="../media/image41.png"/></Relationships>
</file>

<file path=xl/drawings/_rels/drawing21.xml.rels><?xml version="1.0" encoding="UTF-8" standalone="yes"?><Relationships xmlns="http://schemas.openxmlformats.org/package/2006/relationships"><Relationship Id="rId1" Type="http://schemas.openxmlformats.org/officeDocument/2006/relationships/image" Target="../media/image21.png"/><Relationship Id="rId2" Type="http://schemas.openxmlformats.org/officeDocument/2006/relationships/image" Target="../media/image42.png"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image" Target="../media/image22.png"/><Relationship Id="rId2" Type="http://schemas.openxmlformats.org/officeDocument/2006/relationships/image" Target="../media/image43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24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25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26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6.png"/><Relationship Id="rId2" Type="http://schemas.openxmlformats.org/officeDocument/2006/relationships/image" Target="../media/image27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28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8.png"/><Relationship Id="rId2" Type="http://schemas.openxmlformats.org/officeDocument/2006/relationships/image" Target="../media/image29.pn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30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13680000" cy="12996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13680000" cy="17136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6</xdr:col>
      <xdr:colOff xmlns:xdr="http://schemas.openxmlformats.org/drawingml/2006/spreadsheetDrawing">0</xdr:colOff>
      <xdr:row xmlns:xdr="http://schemas.openxmlformats.org/drawingml/2006/spreadsheetDrawing">3</xdr:row>
      <xdr:rowOff xmlns:xdr="http://schemas.openxmlformats.org/drawingml/2006/spreadsheetDrawing">0</xdr:rowOff>
    </xdr:from>
    <xdr:ext xmlns:xdr="http://schemas.openxmlformats.org/drawingml/2006/spreadsheetDrawing" cx="763200" cy="1080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2" name="Picture 2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2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13500000" cy="1656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6</xdr:col>
      <xdr:colOff xmlns:xdr="http://schemas.openxmlformats.org/drawingml/2006/spreadsheetDrawing">0</xdr:colOff>
      <xdr:row xmlns:xdr="http://schemas.openxmlformats.org/drawingml/2006/spreadsheetDrawing">2</xdr:row>
      <xdr:rowOff xmlns:xdr="http://schemas.openxmlformats.org/drawingml/2006/spreadsheetDrawing">0</xdr:rowOff>
    </xdr:from>
    <xdr:ext xmlns:xdr="http://schemas.openxmlformats.org/drawingml/2006/spreadsheetDrawing" cx="763200" cy="1152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2" name="Picture 2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2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11520000" cy="1314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5</xdr:col>
      <xdr:colOff xmlns:xdr="http://schemas.openxmlformats.org/drawingml/2006/spreadsheetDrawing">0</xdr:colOff>
      <xdr:row xmlns:xdr="http://schemas.openxmlformats.org/drawingml/2006/spreadsheetDrawing">2</xdr:row>
      <xdr:rowOff xmlns:xdr="http://schemas.openxmlformats.org/drawingml/2006/spreadsheetDrawing">0</xdr:rowOff>
    </xdr:from>
    <xdr:ext xmlns:xdr="http://schemas.openxmlformats.org/drawingml/2006/spreadsheetDrawing" cx="763200" cy="10368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2" name="Picture 2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2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19440000" cy="1314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9</xdr:col>
      <xdr:colOff xmlns:xdr="http://schemas.openxmlformats.org/drawingml/2006/spreadsheetDrawing">0</xdr:colOff>
      <xdr:row xmlns:xdr="http://schemas.openxmlformats.org/drawingml/2006/spreadsheetDrawing">3</xdr:row>
      <xdr:rowOff xmlns:xdr="http://schemas.openxmlformats.org/drawingml/2006/spreadsheetDrawing">0</xdr:rowOff>
    </xdr:from>
    <xdr:ext xmlns:xdr="http://schemas.openxmlformats.org/drawingml/2006/spreadsheetDrawing" cx="763200" cy="774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2" name="Picture 2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2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19440000" cy="1314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15</xdr:col>
      <xdr:colOff xmlns:xdr="http://schemas.openxmlformats.org/drawingml/2006/spreadsheetDrawing">0</xdr:colOff>
      <xdr:row xmlns:xdr="http://schemas.openxmlformats.org/drawingml/2006/spreadsheetDrawing">3</xdr:row>
      <xdr:rowOff xmlns:xdr="http://schemas.openxmlformats.org/drawingml/2006/spreadsheetDrawing">0</xdr:rowOff>
    </xdr:from>
    <xdr:ext xmlns:xdr="http://schemas.openxmlformats.org/drawingml/2006/spreadsheetDrawing" cx="763200" cy="10548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2" name="Picture 2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2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25272000" cy="16596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18</xdr:col>
      <xdr:colOff xmlns:xdr="http://schemas.openxmlformats.org/drawingml/2006/spreadsheetDrawing">0</xdr:colOff>
      <xdr:row xmlns:xdr="http://schemas.openxmlformats.org/drawingml/2006/spreadsheetDrawing">3</xdr:row>
      <xdr:rowOff xmlns:xdr="http://schemas.openxmlformats.org/drawingml/2006/spreadsheetDrawing">0</xdr:rowOff>
    </xdr:from>
    <xdr:ext xmlns:xdr="http://schemas.openxmlformats.org/drawingml/2006/spreadsheetDrawing" cx="763200" cy="774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2" name="Picture 2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2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19335600" cy="1494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9</xdr:col>
      <xdr:colOff xmlns:xdr="http://schemas.openxmlformats.org/drawingml/2006/spreadsheetDrawing">0</xdr:colOff>
      <xdr:row xmlns:xdr="http://schemas.openxmlformats.org/drawingml/2006/spreadsheetDrawing">3</xdr:row>
      <xdr:rowOff xmlns:xdr="http://schemas.openxmlformats.org/drawingml/2006/spreadsheetDrawing">0</xdr:rowOff>
    </xdr:from>
    <xdr:ext xmlns:xdr="http://schemas.openxmlformats.org/drawingml/2006/spreadsheetDrawing" cx="763200" cy="774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2" name="Picture 2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2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13572000" cy="1314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8</xdr:col>
      <xdr:colOff xmlns:xdr="http://schemas.openxmlformats.org/drawingml/2006/spreadsheetDrawing">0</xdr:colOff>
      <xdr:row xmlns:xdr="http://schemas.openxmlformats.org/drawingml/2006/spreadsheetDrawing">3</xdr:row>
      <xdr:rowOff xmlns:xdr="http://schemas.openxmlformats.org/drawingml/2006/spreadsheetDrawing">0</xdr:rowOff>
    </xdr:from>
    <xdr:ext xmlns:xdr="http://schemas.openxmlformats.org/drawingml/2006/spreadsheetDrawing" cx="763200" cy="774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2" name="Picture 2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2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17287200" cy="1494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8</xdr:col>
      <xdr:colOff xmlns:xdr="http://schemas.openxmlformats.org/drawingml/2006/spreadsheetDrawing">0</xdr:colOff>
      <xdr:row xmlns:xdr="http://schemas.openxmlformats.org/drawingml/2006/spreadsheetDrawing">3</xdr:row>
      <xdr:rowOff xmlns:xdr="http://schemas.openxmlformats.org/drawingml/2006/spreadsheetDrawing">0</xdr:rowOff>
    </xdr:from>
    <xdr:ext xmlns:xdr="http://schemas.openxmlformats.org/drawingml/2006/spreadsheetDrawing" cx="763200" cy="774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2" name="Picture 2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2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17280000" cy="1494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7</xdr:col>
      <xdr:colOff xmlns:xdr="http://schemas.openxmlformats.org/drawingml/2006/spreadsheetDrawing">0</xdr:colOff>
      <xdr:row xmlns:xdr="http://schemas.openxmlformats.org/drawingml/2006/spreadsheetDrawing">3</xdr:row>
      <xdr:rowOff xmlns:xdr="http://schemas.openxmlformats.org/drawingml/2006/spreadsheetDrawing">0</xdr:rowOff>
    </xdr:from>
    <xdr:ext xmlns:xdr="http://schemas.openxmlformats.org/drawingml/2006/spreadsheetDrawing" cx="763200" cy="774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2" name="Picture 2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2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15559200" cy="1368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8</xdr:col>
      <xdr:colOff xmlns:xdr="http://schemas.openxmlformats.org/drawingml/2006/spreadsheetDrawing">0</xdr:colOff>
      <xdr:row xmlns:xdr="http://schemas.openxmlformats.org/drawingml/2006/spreadsheetDrawing">3</xdr:row>
      <xdr:rowOff xmlns:xdr="http://schemas.openxmlformats.org/drawingml/2006/spreadsheetDrawing">0</xdr:rowOff>
    </xdr:from>
    <xdr:ext xmlns:xdr="http://schemas.openxmlformats.org/drawingml/2006/spreadsheetDrawing" cx="763200" cy="774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2" name="Picture 2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2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36054000" cy="17496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21</xdr:col>
      <xdr:colOff xmlns:xdr="http://schemas.openxmlformats.org/drawingml/2006/spreadsheetDrawing">0</xdr:colOff>
      <xdr:row xmlns:xdr="http://schemas.openxmlformats.org/drawingml/2006/spreadsheetDrawing">3</xdr:row>
      <xdr:rowOff xmlns:xdr="http://schemas.openxmlformats.org/drawingml/2006/spreadsheetDrawing">0</xdr:rowOff>
    </xdr:from>
    <xdr:ext xmlns:xdr="http://schemas.openxmlformats.org/drawingml/2006/spreadsheetDrawing" cx="763200" cy="9216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2" name="Picture 2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2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25272000" cy="14148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18</xdr:col>
      <xdr:colOff xmlns:xdr="http://schemas.openxmlformats.org/drawingml/2006/spreadsheetDrawing">0</xdr:colOff>
      <xdr:row xmlns:xdr="http://schemas.openxmlformats.org/drawingml/2006/spreadsheetDrawing">3</xdr:row>
      <xdr:rowOff xmlns:xdr="http://schemas.openxmlformats.org/drawingml/2006/spreadsheetDrawing">0</xdr:rowOff>
    </xdr:from>
    <xdr:ext xmlns:xdr="http://schemas.openxmlformats.org/drawingml/2006/spreadsheetDrawing" cx="763200" cy="774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2" name="Picture 2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2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34200000" cy="1620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16</xdr:col>
      <xdr:colOff xmlns:xdr="http://schemas.openxmlformats.org/drawingml/2006/spreadsheetDrawing">0</xdr:colOff>
      <xdr:row xmlns:xdr="http://schemas.openxmlformats.org/drawingml/2006/spreadsheetDrawing">3</xdr:row>
      <xdr:rowOff xmlns:xdr="http://schemas.openxmlformats.org/drawingml/2006/spreadsheetDrawing">0</xdr:rowOff>
    </xdr:from>
    <xdr:ext xmlns:xdr="http://schemas.openxmlformats.org/drawingml/2006/spreadsheetDrawing" cx="763200" cy="702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2" name="Picture 2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2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25272000" cy="1663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18</xdr:col>
      <xdr:colOff xmlns:xdr="http://schemas.openxmlformats.org/drawingml/2006/spreadsheetDrawing">0</xdr:colOff>
      <xdr:row xmlns:xdr="http://schemas.openxmlformats.org/drawingml/2006/spreadsheetDrawing">3</xdr:row>
      <xdr:rowOff xmlns:xdr="http://schemas.openxmlformats.org/drawingml/2006/spreadsheetDrawing">0</xdr:rowOff>
    </xdr:from>
    <xdr:ext xmlns:xdr="http://schemas.openxmlformats.org/drawingml/2006/spreadsheetDrawing" cx="763200" cy="774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2" name="Picture 2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2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25272000" cy="1656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18</xdr:col>
      <xdr:colOff xmlns:xdr="http://schemas.openxmlformats.org/drawingml/2006/spreadsheetDrawing">0</xdr:colOff>
      <xdr:row xmlns:xdr="http://schemas.openxmlformats.org/drawingml/2006/spreadsheetDrawing">3</xdr:row>
      <xdr:rowOff xmlns:xdr="http://schemas.openxmlformats.org/drawingml/2006/spreadsheetDrawing">0</xdr:rowOff>
    </xdr:from>
    <xdr:ext xmlns:xdr="http://schemas.openxmlformats.org/drawingml/2006/spreadsheetDrawing" cx="763200" cy="774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2" name="Picture 2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2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14511600" cy="1314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7</xdr:col>
      <xdr:colOff xmlns:xdr="http://schemas.openxmlformats.org/drawingml/2006/spreadsheetDrawing">0</xdr:colOff>
      <xdr:row xmlns:xdr="http://schemas.openxmlformats.org/drawingml/2006/spreadsheetDrawing">3</xdr:row>
      <xdr:rowOff xmlns:xdr="http://schemas.openxmlformats.org/drawingml/2006/spreadsheetDrawing">0</xdr:rowOff>
    </xdr:from>
    <xdr:ext xmlns:xdr="http://schemas.openxmlformats.org/drawingml/2006/spreadsheetDrawing" cx="763200" cy="774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2" name="Picture 2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2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36180000" cy="17136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21</xdr:col>
      <xdr:colOff xmlns:xdr="http://schemas.openxmlformats.org/drawingml/2006/spreadsheetDrawing">0</xdr:colOff>
      <xdr:row xmlns:xdr="http://schemas.openxmlformats.org/drawingml/2006/spreadsheetDrawing">3</xdr:row>
      <xdr:rowOff xmlns:xdr="http://schemas.openxmlformats.org/drawingml/2006/spreadsheetDrawing">0</xdr:rowOff>
    </xdr:from>
    <xdr:ext xmlns:xdr="http://schemas.openxmlformats.org/drawingml/2006/spreadsheetDrawing" cx="763200" cy="9216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2" name="Picture 2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2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12463200" cy="1314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6</xdr:col>
      <xdr:colOff xmlns:xdr="http://schemas.openxmlformats.org/drawingml/2006/spreadsheetDrawing">0</xdr:colOff>
      <xdr:row xmlns:xdr="http://schemas.openxmlformats.org/drawingml/2006/spreadsheetDrawing">3</xdr:row>
      <xdr:rowOff xmlns:xdr="http://schemas.openxmlformats.org/drawingml/2006/spreadsheetDrawing">0</xdr:rowOff>
    </xdr:from>
    <xdr:ext xmlns:xdr="http://schemas.openxmlformats.org/drawingml/2006/spreadsheetDrawing" cx="763200" cy="774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2" name="Picture 2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2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12600000" cy="1314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6</xdr:col>
      <xdr:colOff xmlns:xdr="http://schemas.openxmlformats.org/drawingml/2006/spreadsheetDrawing">0</xdr:colOff>
      <xdr:row xmlns:xdr="http://schemas.openxmlformats.org/drawingml/2006/spreadsheetDrawing">3</xdr:row>
      <xdr:rowOff xmlns:xdr="http://schemas.openxmlformats.org/drawingml/2006/spreadsheetDrawing">0</xdr:rowOff>
    </xdr:from>
    <xdr:ext xmlns:xdr="http://schemas.openxmlformats.org/drawingml/2006/spreadsheetDrawing" cx="763200" cy="774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2" name="Picture 2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2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17280000" cy="16596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16</xdr:col>
      <xdr:colOff xmlns:xdr="http://schemas.openxmlformats.org/drawingml/2006/spreadsheetDrawing">0</xdr:colOff>
      <xdr:row xmlns:xdr="http://schemas.openxmlformats.org/drawingml/2006/spreadsheetDrawing">3</xdr:row>
      <xdr:rowOff xmlns:xdr="http://schemas.openxmlformats.org/drawingml/2006/spreadsheetDrawing">0</xdr:rowOff>
    </xdr:from>
    <xdr:ext xmlns:xdr="http://schemas.openxmlformats.org/drawingml/2006/spreadsheetDrawing" cx="763200" cy="774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2" name="Picture 2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2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70" showGridLines="0" tabSelected="true">
      <pane ySplit="4" xSplit="2" topLeftCell="C5" activePane="bottomRight" state="frozen"/>
      <selection pane="bottomRight"/>
    </sheetView>
  </sheetViews>
  <sheetFormatPr defaultRowHeight="15.0" baseColWidth="10"/>
  <cols>
    <col min="1" max="1" width="8.71" hidden="0" customWidth="1"/>
    <col min="2" max="2" width="20.71" hidden="0" customWidth="1"/>
    <col min="3" max="3" width="170.71" hidden="0" customWidth="1"/>
  </cols>
  <sheetData>
    <row r="1" ht="100" customHeight="1"/>
    <row r="4" ht="26.25" customHeight="1">
      <c r="B4" s="1" t="s">
        <v>0</v>
      </c>
      <c r="C4" s="1" t="s">
        <v>1</v>
      </c>
    </row>
    <row r="5" ht="26.25" customHeight="1">
      <c r="B5" s="3" t="s">
        <v>2</v>
      </c>
      <c r="C5" s="2" t="s">
        <v>3</v>
      </c>
    </row>
    <row r="6" ht="26.25" customHeight="1">
      <c r="B6" s="7" t="str">
        <f>=HYPERLINK("#'A1'!A1", "A1")</f>
      </c>
      <c r="C6" s="18" t="str">
        <f>=HYPERLINK("#'A1'!A1", "Resultados de las principales variables")</f>
      </c>
    </row>
    <row r="7" ht="26.25" customHeight="1">
      <c r="B7" s="3" t="s">
        <v>6</v>
      </c>
      <c r="C7" s="2" t="s">
        <v>7</v>
      </c>
    </row>
    <row r="8" ht="26.25" customHeight="1">
      <c r="B8" s="7" t="str">
        <f>=HYPERLINK("#'B1'!A1", "B1")</f>
      </c>
      <c r="C8" s="18" t="str">
        <f>=HYPERLINK("#'B1'!A1", "Permisos de construcción, por trimestres, según cantones")</f>
      </c>
    </row>
    <row r="9" ht="26.25" customHeight="1">
      <c r="B9" s="3" t="s">
        <v>10</v>
      </c>
      <c r="C9" s="2" t="s">
        <v>11</v>
      </c>
    </row>
    <row r="10" ht="26.25" customHeight="1">
      <c r="B10" s="7" t="str">
        <f>=HYPERLINK("#'C1'!A1", "C1")</f>
      </c>
      <c r="C10" s="18" t="str">
        <f>=HYPERLINK("#'C1'!A1", "Edificaciones a construir, por trimestres, según cantones")</f>
      </c>
    </row>
    <row r="11" ht="26.25" customHeight="1">
      <c r="B11" s="7" t="str">
        <f>=HYPERLINK("#'C2'!A1", "C2")</f>
      </c>
      <c r="C11" s="18" t="str">
        <f>=HYPERLINK("#'C2'!A1", "Edificaciones a construir, por trimestres, según tipo de obra")</f>
      </c>
    </row>
    <row r="12" ht="26.25" customHeight="1">
      <c r="B12" s="7" t="str">
        <f>=HYPERLINK("#'C3'!A1", "C3")</f>
      </c>
      <c r="C12" s="18" t="str">
        <f>=HYPERLINK("#'C3'!A1", "Edificaciones a construir, por trimestres, según uso de la edificación")</f>
      </c>
    </row>
    <row r="13" ht="26.25" customHeight="1">
      <c r="B13" s="7" t="str">
        <f>=HYPERLINK("#'C4-1'!A1", "C4-1")</f>
      </c>
      <c r="C13" s="18" t="str">
        <f>=HYPERLINK("#'C4-1'!A1", "Edificaciones a construir, por trimestres, según acceso a internet – telefonía celular/convencional")</f>
      </c>
    </row>
    <row r="14" ht="26.25" customHeight="1">
      <c r="B14" s="7" t="str">
        <f>=HYPERLINK("#'C4-2'!A1", "C4-2")</f>
      </c>
      <c r="C14" s="18" t="str">
        <f>=HYPERLINK("#'C4-2'!A1", "Edificaciones a construir, según acceso a internet – telefonía celular/convencional")</f>
      </c>
    </row>
    <row r="15" ht="26.25" customHeight="1">
      <c r="B15" s="7" t="str">
        <f>=HYPERLINK("#'C4-3'!A1", "C4-3")</f>
      </c>
      <c r="C15" s="18" t="str">
        <f>=HYPERLINK("#'C4-3'!A1", "Edificaciones a construir, según acceso a servicios")</f>
      </c>
    </row>
    <row r="16" ht="26.25" customHeight="1">
      <c r="B16" s="7" t="str">
        <f>=HYPERLINK("#'C5'!A1", "C5")</f>
      </c>
      <c r="C16" s="18" t="str">
        <f>=HYPERLINK("#'C5'!A1", "Edificaciones a construir, según acceso tipo de suelo")</f>
      </c>
    </row>
    <row r="17" ht="26.25" customHeight="1">
      <c r="B17" s="7" t="str">
        <f>=HYPERLINK("#'C6'!A1", "C6")</f>
      </c>
      <c r="C17" s="18" t="str">
        <f>=HYPERLINK("#'C6'!A1", "Edificaciones a construir, por tipo de uso, según características de proyectos sustentables")</f>
      </c>
    </row>
    <row r="18" ht="26.25" customHeight="1">
      <c r="B18" s="7" t="str">
        <f>=HYPERLINK("#'C7'!A1", "C7")</f>
      </c>
      <c r="C18" s="18" t="str">
        <f>=HYPERLINK("#'C7'!A1", "Edificaciones a construir, según responsable de la obra")</f>
      </c>
    </row>
    <row r="19" ht="26.25" customHeight="1">
      <c r="B19" s="7" t="str">
        <f>=HYPERLINK("#'C8'!A1", "C8")</f>
      </c>
      <c r="C19" s="18" t="str">
        <f>=HYPERLINK("#'C8'!A1", "Edificaciones a construir, según área y tipo de uso")</f>
      </c>
    </row>
    <row r="20" ht="26.25" customHeight="1">
      <c r="B20" s="7" t="str">
        <f>=HYPERLINK("#'C9'!A1", "C9")</f>
      </c>
      <c r="C20" s="18" t="str">
        <f>=HYPERLINK("#'C9'!A1", "Edificaciones a construir, según área y tipo de acceso")</f>
      </c>
    </row>
    <row r="21" ht="26.25" customHeight="1">
      <c r="B21" s="3" t="s">
        <v>34</v>
      </c>
      <c r="C21" s="2" t="s">
        <v>35</v>
      </c>
    </row>
    <row r="22" ht="26.25" customHeight="1">
      <c r="B22" s="7" t="str">
        <f>=HYPERLINK("#'D1'!A1", "D1")</f>
      </c>
      <c r="C22" s="18" t="str">
        <f>=HYPERLINK("#'D1'!A1", "Viviendas a construir, por trimestres, según cantones")</f>
      </c>
    </row>
    <row r="23" ht="26.25" customHeight="1">
      <c r="B23" s="7" t="str">
        <f>=HYPERLINK("#'D2'!A1", "D2")</f>
      </c>
      <c r="C23" s="18" t="str">
        <f>=HYPERLINK("#'D2'!A1", "Viviendas a construir, por trimestres, según metros cuadrados")</f>
      </c>
    </row>
    <row r="24" ht="26.25" customHeight="1">
      <c r="B24" s="7" t="str">
        <f>=HYPERLINK("#'D3'!A1", "D3")</f>
      </c>
      <c r="C24" s="18" t="str">
        <f>=HYPERLINK("#'D3'!A1", "Viviendas a construir, por trimestres, según número de dormitorios")</f>
      </c>
    </row>
    <row r="25" ht="26.25" customHeight="1">
      <c r="B25" s="3" t="s">
        <v>42</v>
      </c>
      <c r="C25" s="2" t="s">
        <v>43</v>
      </c>
    </row>
    <row r="26" ht="26.25" customHeight="1">
      <c r="B26" s="7" t="str">
        <f>=HYPERLINK("#'E1'!A1", "E1")</f>
      </c>
      <c r="C26" s="18" t="str">
        <f>=HYPERLINK("#'E1'!A1", "Superficie del terreno y área a construir, por trimestres, según uso de la edificación")</f>
      </c>
    </row>
    <row r="27" ht="26.25" customHeight="1">
      <c r="B27" s="3" t="s">
        <v>46</v>
      </c>
      <c r="C27" s="2" t="s">
        <v>47</v>
      </c>
    </row>
    <row r="28" ht="26.25" customHeight="1">
      <c r="B28" s="7" t="str">
        <f>=HYPERLINK("#'F1'!A1", "F1")</f>
      </c>
      <c r="C28" s="18" t="str">
        <f>=HYPERLINK("#'F1'!A1", "Valor estimado del financiamiento de las edificaciones, por trimestres, según tipo de obra")</f>
      </c>
    </row>
    <row r="29" ht="26.25" customHeight="1">
      <c r="B29" s="7" t="str">
        <f>=HYPERLINK("#'F2'!A1", "F2")</f>
      </c>
      <c r="C29" s="18" t="str">
        <f>=HYPERLINK("#'F2'!A1", "Valor estimado del financiamiento de las edificaciones, por trimestres, según uso de la edificación")</f>
      </c>
    </row>
    <row r="30" ht="26.25" customHeight="1">
      <c r="B30" s="7" t="str">
        <f>=HYPERLINK("#'F3'!A1", "F3")</f>
      </c>
      <c r="C30" s="18" t="str">
        <f>=HYPERLINK("#'F3'!A1", "Valor estimado de las edificaciones, por trimestres, según cantones")</f>
      </c>
    </row>
    <row r="31" ht="26.25" customHeight="1">
      <c r="B31" s="3" t="s">
        <v>54</v>
      </c>
      <c r="C31" s="2" t="s">
        <v>55</v>
      </c>
    </row>
    <row r="32" ht="26.25" customHeight="1">
      <c r="B32" s="7" t="str">
        <f>=HYPERLINK("#'G1'!A1", "G1")</f>
      </c>
      <c r="C32" s="18" t="str">
        <f>=HYPERLINK("#'G1'!A1", "Estadísticas con enfoque de género, por trimestres, según sexo")</f>
      </c>
    </row>
    <row r="33" ht="26.25" customHeight="1"/>
    <row r="34" ht="14" customHeight="1">
      <c r="B34" s="4" t="s">
        <v>58</v>
      </c>
    </row>
    <row r="35" ht="14" customHeight="1">
      <c r="B35" s="4" t="s">
        <v>59</v>
      </c>
    </row>
    <row r="36" ht="14" customHeight="1">
      <c r="B36" s="4"/>
    </row>
    <row r="37" ht="18" customHeight="1">
      <c r="B37" s="4" t="s">
        <v>60</v>
      </c>
      <c r="C37" s="5"/>
    </row>
    <row r="38" ht="18" customHeight="1">
      <c r="B38" s="4" t="s">
        <v>61</v>
      </c>
      <c r="C38" s="5" t="s">
        <v>64</v>
      </c>
    </row>
    <row r="39" ht="18" customHeight="1">
      <c r="B39" s="4" t="s">
        <v>62</v>
      </c>
      <c r="C39" s="5" t="s">
        <v>65</v>
      </c>
    </row>
    <row r="40" ht="18" customHeight="1">
      <c r="B40" s="4" t="s">
        <v>63</v>
      </c>
      <c r="C40" s="5" t="s">
        <v>66</v>
      </c>
    </row>
    <row r="41" ht="26.25" customHeight="1"/>
  </sheetData>
  <pageMargins left="0.7" right="0.7" top="0.75" bottom="0.75" header="0.3" footer="0.3"/>
  <pageSetup paperSize="9" orientation="portrait" horizontalDpi="300" verticalDpi="300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70" showGridLines="0" tabSelected="false">
      <pane ySplit="5" xSplit="2" topLeftCell="C6" activePane="bottomRight" state="frozen"/>
      <selection pane="bottomRight"/>
    </sheetView>
  </sheetViews>
  <sheetFormatPr defaultRowHeight="15.0" baseColWidth="10"/>
  <cols>
    <col min="1" max="1" width="8.71" hidden="0" customWidth="1"/>
    <col min="2" max="2" width="35.71" hidden="0" customWidth="1"/>
    <col min="3" max="3" width="30.71" hidden="0" customWidth="1"/>
    <col min="4" max="4" width="30.71" hidden="0" customWidth="1"/>
    <col min="5" max="5" width="30.71" hidden="0" customWidth="1"/>
    <col min="6" max="6" width="30.71" hidden="0" customWidth="1"/>
    <col min="8" max="8" width="18.71" hidden="0" customWidth="1"/>
  </cols>
  <sheetData>
    <row r="1" ht="130" customHeight="1"/>
    <row r="2">
      <c r="B2" s="6" t="s">
        <v>172</v>
      </c>
    </row>
    <row r="4" ht="30" customHeight="1">
      <c r="B4" s="1" t="s">
        <v>95</v>
      </c>
      <c r="C4" s="10" t="s">
        <v>173</v>
      </c>
      <c r="D4" s="10"/>
      <c r="E4" s="10"/>
      <c r="F4" s="10"/>
      <c r="H4" s="20" t="str">
        <f>=HYPERLINK("#'ÍNDICE'!A1", "Índice")</f>
      </c>
    </row>
    <row r="5" ht="55" customHeight="1">
      <c r="B5" s="1" t="s">
        <v>68</v>
      </c>
      <c r="C5" s="1" t="s">
        <v>177</v>
      </c>
      <c r="D5" s="1" t="s">
        <v>178</v>
      </c>
      <c r="E5" s="1" t="s">
        <v>176</v>
      </c>
      <c r="F5" s="10" t="s">
        <v>179</v>
      </c>
    </row>
    <row r="6" ht="40" customHeight="1">
      <c r="B6" s="7" t="s">
        <v>100</v>
      </c>
      <c r="C6" s="8" t="n">
        <v>153</v>
      </c>
      <c r="D6" s="8" t="n">
        <v>41</v>
      </c>
      <c r="E6" s="8" t="n">
        <v>68</v>
      </c>
      <c r="F6" s="8" t="n">
        <v>262</v>
      </c>
    </row>
    <row r="7" ht="40" customHeight="1">
      <c r="B7" s="7" t="s">
        <v>101</v>
      </c>
      <c r="C7" s="8" t="n">
        <v>139</v>
      </c>
      <c r="D7" s="8" t="n">
        <v>25</v>
      </c>
      <c r="E7" s="8" t="n">
        <v>35</v>
      </c>
      <c r="F7" s="8" t="n">
        <v>199</v>
      </c>
    </row>
    <row r="8" ht="40" customHeight="1">
      <c r="B8" s="7" t="s">
        <v>102</v>
      </c>
      <c r="C8" s="8" t="n">
        <v>225</v>
      </c>
      <c r="D8" s="8" t="s">
        <v>128</v>
      </c>
      <c r="E8" s="8" t="s">
        <v>128</v>
      </c>
      <c r="F8" s="8" t="n">
        <v>225</v>
      </c>
    </row>
    <row r="9" ht="40" customHeight="1">
      <c r="B9" s="7" t="s">
        <v>103</v>
      </c>
      <c r="C9" s="8" t="n">
        <v>30</v>
      </c>
      <c r="D9" s="8" t="s">
        <v>128</v>
      </c>
      <c r="E9" s="8" t="s">
        <v>128</v>
      </c>
      <c r="F9" s="8" t="n">
        <v>30</v>
      </c>
    </row>
    <row r="10" ht="40" customHeight="1">
      <c r="B10" s="7" t="s">
        <v>104</v>
      </c>
      <c r="C10" s="8" t="n">
        <v>1051</v>
      </c>
      <c r="D10" s="8" t="s">
        <v>128</v>
      </c>
      <c r="E10" s="8" t="s">
        <v>128</v>
      </c>
      <c r="F10" s="8" t="n">
        <v>1051</v>
      </c>
    </row>
    <row r="11" ht="40" customHeight="1">
      <c r="B11" s="7" t="s">
        <v>105</v>
      </c>
      <c r="C11" s="8" t="n">
        <v>74</v>
      </c>
      <c r="D11" s="8" t="n">
        <v>5</v>
      </c>
      <c r="E11" s="8" t="n">
        <v>4</v>
      </c>
      <c r="F11" s="8" t="n">
        <v>83</v>
      </c>
    </row>
    <row r="12" ht="40" customHeight="1">
      <c r="B12" s="7" t="s">
        <v>106</v>
      </c>
      <c r="C12" s="8" t="n">
        <v>22</v>
      </c>
      <c r="D12" s="8" t="s">
        <v>128</v>
      </c>
      <c r="E12" s="8" t="s">
        <v>128</v>
      </c>
      <c r="F12" s="8" t="n">
        <v>22</v>
      </c>
    </row>
    <row r="13" ht="40" customHeight="1">
      <c r="B13" s="7" t="s">
        <v>107</v>
      </c>
      <c r="C13" s="8" t="n">
        <v>377</v>
      </c>
      <c r="D13" s="8" t="n">
        <v>11</v>
      </c>
      <c r="E13" s="8" t="n">
        <v>12</v>
      </c>
      <c r="F13" s="8" t="n">
        <v>400</v>
      </c>
    </row>
    <row r="14" ht="40" customHeight="1">
      <c r="B14" s="7" t="s">
        <v>108</v>
      </c>
      <c r="C14" s="8" t="n">
        <v>11</v>
      </c>
      <c r="D14" s="8" t="s">
        <v>128</v>
      </c>
      <c r="E14" s="8" t="n">
        <v>1</v>
      </c>
      <c r="F14" s="8" t="n">
        <v>12</v>
      </c>
    </row>
    <row r="15" ht="40" customHeight="1">
      <c r="B15" s="7" t="s">
        <v>109</v>
      </c>
      <c r="C15" s="8" t="n">
        <v>82</v>
      </c>
      <c r="D15" s="8" t="n">
        <v>4</v>
      </c>
      <c r="E15" s="8" t="s">
        <v>128</v>
      </c>
      <c r="F15" s="8" t="n">
        <v>86</v>
      </c>
    </row>
    <row r="16" ht="40" customHeight="1">
      <c r="B16" s="7" t="s">
        <v>110</v>
      </c>
      <c r="C16" s="8" t="n">
        <v>44</v>
      </c>
      <c r="D16" s="8" t="s">
        <v>128</v>
      </c>
      <c r="E16" s="8" t="n">
        <v>0</v>
      </c>
      <c r="F16" s="8" t="n">
        <v>44</v>
      </c>
    </row>
    <row r="17" ht="40" customHeight="1">
      <c r="B17" s="7" t="s">
        <v>111</v>
      </c>
      <c r="C17" s="8" t="n">
        <v>585</v>
      </c>
      <c r="D17" s="8" t="s">
        <v>128</v>
      </c>
      <c r="E17" s="8" t="n">
        <v>651</v>
      </c>
      <c r="F17" s="8" t="n">
        <v>1236</v>
      </c>
    </row>
    <row r="18" ht="40" customHeight="1">
      <c r="B18" s="7" t="s">
        <v>112</v>
      </c>
      <c r="C18" s="8" t="n">
        <v>96</v>
      </c>
      <c r="D18" s="8" t="s">
        <v>128</v>
      </c>
      <c r="E18" s="8" t="n">
        <v>8</v>
      </c>
      <c r="F18" s="8" t="n">
        <v>104</v>
      </c>
    </row>
    <row r="19" ht="40" customHeight="1">
      <c r="B19" s="7" t="s">
        <v>113</v>
      </c>
      <c r="C19" s="8" t="n">
        <v>73</v>
      </c>
      <c r="D19" s="8" t="s">
        <v>128</v>
      </c>
      <c r="E19" s="8" t="n">
        <v>3</v>
      </c>
      <c r="F19" s="8" t="n">
        <v>76</v>
      </c>
    </row>
    <row r="20" ht="40" customHeight="1">
      <c r="B20" s="7" t="s">
        <v>114</v>
      </c>
      <c r="C20" s="8" t="n">
        <v>212</v>
      </c>
      <c r="D20" s="8" t="n">
        <v>1</v>
      </c>
      <c r="E20" s="8" t="n">
        <v>5</v>
      </c>
      <c r="F20" s="8" t="n">
        <v>218</v>
      </c>
    </row>
    <row r="21" ht="40" customHeight="1">
      <c r="B21" s="3" t="s">
        <v>94</v>
      </c>
      <c r="C21" s="9" t="n">
        <v>3174</v>
      </c>
      <c r="D21" s="9" t="n">
        <v>87</v>
      </c>
      <c r="E21" s="9" t="n">
        <v>787</v>
      </c>
      <c r="F21" s="11" t="n">
        <v>4048</v>
      </c>
    </row>
    <row r="23" ht="18" customHeight="1">
      <c r="B23" s="5" t="s">
        <v>96</v>
      </c>
    </row>
    <row r="24" ht="18" customHeight="1">
      <c r="B24" s="5" t="s">
        <v>180</v>
      </c>
    </row>
    <row r="25" ht="18" customHeight="1">
      <c r="B25" s="5" t="s">
        <v>181</v>
      </c>
    </row>
    <row r="26" ht="18" customHeight="1">
      <c r="B26" s="5"/>
    </row>
    <row r="27" ht="18" customHeight="1">
      <c r="B27" s="5"/>
    </row>
    <row r="28" ht="18" customHeight="1">
      <c r="B28" s="5"/>
    </row>
    <row r="29" ht="18" customHeight="1">
      <c r="B29" s="5"/>
    </row>
    <row r="30" ht="18" customHeight="1">
      <c r="B30" s="5"/>
    </row>
  </sheetData>
  <mergeCells count="3">
    <mergeCell ref="B4:B5"/>
    <mergeCell ref="C4:F4"/>
    <mergeCell ref="H4:H5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70" showGridLines="0" tabSelected="false">
      <pane ySplit="4" xSplit="2" topLeftCell="C5" activePane="bottomRight" state="frozen"/>
      <selection pane="bottomRight"/>
    </sheetView>
  </sheetViews>
  <sheetFormatPr defaultRowHeight="15.0" baseColWidth="10"/>
  <cols>
    <col min="1" max="1" width="8.71" hidden="0" customWidth="1"/>
    <col min="2" max="2" width="35.71" hidden="0" customWidth="1"/>
    <col min="3" max="3" width="30.71" hidden="0" customWidth="1"/>
    <col min="4" max="4" width="30.71" hidden="0" customWidth="1"/>
    <col min="5" max="5" width="30.71" hidden="0" customWidth="1"/>
    <col min="6" max="6" width="30.71" hidden="0" customWidth="1"/>
    <col min="8" max="8" width="18.71" hidden="0" customWidth="1"/>
  </cols>
  <sheetData>
    <row r="1" ht="130" customHeight="1"/>
    <row r="2">
      <c r="B2" s="6" t="s">
        <v>182</v>
      </c>
    </row>
    <row r="3" ht="30" customHeight="1">
      <c r="B3" s="1" t="s">
        <v>183</v>
      </c>
      <c r="C3" s="10" t="s">
        <v>184</v>
      </c>
      <c r="D3" s="10"/>
      <c r="E3" s="10"/>
      <c r="F3" s="10"/>
      <c r="H3" s="20" t="str">
        <f>=HYPERLINK("#'ÍNDICE'!A1", "Índice")</f>
      </c>
    </row>
    <row r="4" ht="55" customHeight="1">
      <c r="B4" s="1" t="s">
        <v>68</v>
      </c>
      <c r="C4" s="1" t="s">
        <v>185</v>
      </c>
      <c r="D4" s="1" t="s">
        <v>186</v>
      </c>
      <c r="E4" s="1" t="s">
        <v>187</v>
      </c>
      <c r="F4" s="10" t="s">
        <v>118</v>
      </c>
      <c r="H4" s="20"/>
    </row>
    <row r="5" ht="40" customHeight="1">
      <c r="B5" s="7" t="s">
        <v>188</v>
      </c>
      <c r="C5" s="8" t="n">
        <v>305</v>
      </c>
      <c r="D5" s="8" t="n">
        <v>241</v>
      </c>
      <c r="E5" s="8" t="n">
        <v>238</v>
      </c>
      <c r="F5" s="8" t="n">
        <v>784</v>
      </c>
    </row>
    <row r="6" ht="40" customHeight="1">
      <c r="B6" s="7" t="s">
        <v>189</v>
      </c>
      <c r="C6" s="8" t="n">
        <v>17</v>
      </c>
      <c r="D6" s="8" t="n">
        <v>18</v>
      </c>
      <c r="E6" s="8" t="n">
        <v>18</v>
      </c>
      <c r="F6" s="8" t="n">
        <v>53</v>
      </c>
    </row>
    <row r="7" ht="40" customHeight="1">
      <c r="B7" s="7" t="s">
        <v>143</v>
      </c>
      <c r="C7" s="8" t="n">
        <v>10</v>
      </c>
      <c r="D7" s="8" t="n">
        <v>10</v>
      </c>
      <c r="E7" s="8" t="n">
        <v>9</v>
      </c>
      <c r="F7" s="8" t="n">
        <v>29</v>
      </c>
    </row>
    <row r="8" ht="40" customHeight="1">
      <c r="B8" s="3" t="s">
        <v>94</v>
      </c>
      <c r="C8" s="9" t="n">
        <v>332</v>
      </c>
      <c r="D8" s="9" t="n">
        <v>269</v>
      </c>
      <c r="E8" s="9" t="n">
        <v>265</v>
      </c>
      <c r="F8" s="11" t="n">
        <v>866</v>
      </c>
    </row>
    <row r="10" ht="18" customHeight="1">
      <c r="B10" s="5" t="s">
        <v>96</v>
      </c>
    </row>
    <row r="11" ht="18" customHeight="1">
      <c r="B11" s="5" t="s">
        <v>180</v>
      </c>
    </row>
    <row r="12" ht="18" customHeight="1">
      <c r="B12" s="5" t="s">
        <v>190</v>
      </c>
    </row>
    <row r="13" ht="18" customHeight="1">
      <c r="B13" s="5" t="s">
        <v>171</v>
      </c>
    </row>
    <row r="14" ht="18" customHeight="1">
      <c r="B14" s="5"/>
    </row>
    <row r="15" ht="18" customHeight="1">
      <c r="B15" s="5"/>
    </row>
  </sheetData>
  <mergeCells count="3">
    <mergeCell ref="B3:B4"/>
    <mergeCell ref="C3:F3"/>
    <mergeCell ref="H3:H4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70" showGridLines="0" tabSelected="false">
      <pane ySplit="4" xSplit="2" topLeftCell="C5" activePane="bottomRight" state="frozen"/>
      <selection pane="bottomRight"/>
    </sheetView>
  </sheetViews>
  <sheetFormatPr defaultRowHeight="15.0" baseColWidth="10"/>
  <cols>
    <col min="1" max="1" width="8.71" hidden="0" customWidth="1"/>
    <col min="2" max="2" width="35.71" hidden="0" customWidth="1"/>
    <col min="3" max="3" width="30.71" hidden="0" customWidth="1"/>
    <col min="4" max="4" width="30.71" hidden="0" customWidth="1"/>
    <col min="5" max="5" width="30.71" hidden="0" customWidth="1"/>
    <col min="7" max="7" width="18.71" hidden="0" customWidth="1"/>
  </cols>
  <sheetData>
    <row r="1" ht="130" customHeight="1"/>
    <row r="2">
      <c r="B2" s="6" t="s">
        <v>191</v>
      </c>
    </row>
    <row r="3" ht="30" customHeight="1">
      <c r="B3" s="1" t="s">
        <v>183</v>
      </c>
      <c r="C3" s="10" t="s">
        <v>184</v>
      </c>
      <c r="D3" s="10"/>
      <c r="E3" s="10"/>
      <c r="G3" s="20" t="str">
        <f>=HYPERLINK("#'ÍNDICE'!A1", "Índice")</f>
      </c>
    </row>
    <row r="4" ht="55" customHeight="1">
      <c r="B4" s="1" t="s">
        <v>68</v>
      </c>
      <c r="C4" s="1" t="s">
        <v>194</v>
      </c>
      <c r="D4" s="1" t="s">
        <v>195</v>
      </c>
      <c r="E4" s="10" t="s">
        <v>118</v>
      </c>
      <c r="G4" s="20"/>
    </row>
    <row r="5" ht="40" customHeight="1">
      <c r="B5" s="7" t="s">
        <v>188</v>
      </c>
      <c r="C5" s="8" t="n">
        <v>1115</v>
      </c>
      <c r="D5" s="8" t="n">
        <v>2103</v>
      </c>
      <c r="E5" s="8" t="n">
        <v>3218</v>
      </c>
    </row>
    <row r="6" ht="40" customHeight="1">
      <c r="B6" s="7" t="s">
        <v>189</v>
      </c>
      <c r="C6" s="8" t="n">
        <v>119</v>
      </c>
      <c r="D6" s="8" t="n">
        <v>259</v>
      </c>
      <c r="E6" s="8" t="n">
        <v>378</v>
      </c>
    </row>
    <row r="7" ht="40" customHeight="1">
      <c r="B7" s="7" t="s">
        <v>143</v>
      </c>
      <c r="C7" s="8" t="n">
        <v>4</v>
      </c>
      <c r="D7" s="8" t="n">
        <v>114</v>
      </c>
      <c r="E7" s="8" t="n">
        <v>118</v>
      </c>
    </row>
    <row r="8" ht="40" customHeight="1">
      <c r="B8" s="3" t="s">
        <v>94</v>
      </c>
      <c r="C8" s="9" t="n">
        <v>1238</v>
      </c>
      <c r="D8" s="9" t="n">
        <v>2476</v>
      </c>
      <c r="E8" s="11" t="n">
        <v>3714</v>
      </c>
    </row>
    <row r="10" ht="18" customHeight="1">
      <c r="B10" s="5" t="s">
        <v>96</v>
      </c>
    </row>
    <row r="11" ht="18" customHeight="1">
      <c r="B11" s="5" t="s">
        <v>196</v>
      </c>
    </row>
    <row r="12" ht="18" customHeight="1">
      <c r="B12" s="5" t="s">
        <v>190</v>
      </c>
    </row>
    <row r="13" ht="18" customHeight="1">
      <c r="B13" s="5" t="s">
        <v>171</v>
      </c>
    </row>
    <row r="14" ht="18" customHeight="1">
      <c r="B14" s="5"/>
    </row>
    <row r="15" ht="18" customHeight="1">
      <c r="B15" s="5"/>
    </row>
  </sheetData>
  <mergeCells count="3">
    <mergeCell ref="B3:B4"/>
    <mergeCell ref="C3:E3"/>
    <mergeCell ref="H3:H4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70" showGridLines="0" tabSelected="false">
      <pane ySplit="5" xSplit="2" topLeftCell="C6" activePane="bottomRight" state="frozen"/>
      <selection pane="bottomRight"/>
    </sheetView>
  </sheetViews>
  <sheetFormatPr defaultRowHeight="15.0" baseColWidth="10"/>
  <cols>
    <col min="1" max="1" width="8.71" hidden="0" customWidth="1"/>
    <col min="2" max="2" width="25.71" hidden="0" customWidth="1"/>
    <col min="3" max="3" width="30.71" hidden="0" customWidth="1"/>
    <col min="4" max="4" width="30.71" hidden="0" customWidth="1"/>
    <col min="5" max="5" width="30.71" hidden="0" customWidth="1"/>
    <col min="6" max="6" width="30.71" hidden="0" customWidth="1"/>
    <col min="7" max="7" width="30.71" hidden="0" customWidth="1"/>
    <col min="8" max="8" width="30.71" hidden="0" customWidth="1"/>
    <col min="9" max="9" width="30.71" hidden="0" customWidth="1"/>
    <col min="11" max="11" width="15.71" hidden="0" customWidth="1"/>
  </cols>
  <sheetData>
    <row r="1" ht="100" customHeight="1"/>
    <row r="2">
      <c r="B2" s="6" t="s">
        <v>197</v>
      </c>
    </row>
    <row r="4" ht="30" customHeight="1">
      <c r="B4" s="1" t="s">
        <v>95</v>
      </c>
      <c r="C4" s="1" t="s">
        <v>188</v>
      </c>
      <c r="D4" s="1"/>
      <c r="E4" s="1" t="s">
        <v>189</v>
      </c>
      <c r="F4" s="1"/>
      <c r="G4" s="1" t="s">
        <v>198</v>
      </c>
      <c r="H4" s="1"/>
      <c r="I4" s="10" t="s">
        <v>118</v>
      </c>
      <c r="K4" s="20" t="str">
        <f>=HYPERLINK("#'ÍNDICE'!A1", "Índice")</f>
      </c>
    </row>
    <row r="5" ht="30" customHeight="1">
      <c r="B5" s="1"/>
      <c r="C5" s="1" t="s">
        <v>150</v>
      </c>
      <c r="D5" s="1" t="s">
        <v>151</v>
      </c>
      <c r="E5" s="1" t="s">
        <v>150</v>
      </c>
      <c r="F5" s="1" t="s">
        <v>151</v>
      </c>
      <c r="G5" s="1" t="s">
        <v>150</v>
      </c>
      <c r="H5" s="1" t="s">
        <v>151</v>
      </c>
    </row>
    <row r="6" ht="40" customHeight="1">
      <c r="B6" s="7" t="s">
        <v>74</v>
      </c>
      <c r="C6" s="8" t="n">
        <v>3253</v>
      </c>
      <c r="D6" s="8" t="n">
        <v>258</v>
      </c>
      <c r="E6" s="8" t="n">
        <v>554</v>
      </c>
      <c r="F6" s="8" t="n">
        <v>9</v>
      </c>
      <c r="G6" s="8" t="n">
        <v>160</v>
      </c>
      <c r="H6" s="8" t="n">
        <v>15</v>
      </c>
      <c r="I6" s="8" t="n">
        <v>4249</v>
      </c>
    </row>
    <row r="7" ht="40" customHeight="1">
      <c r="B7" s="7" t="s">
        <v>75</v>
      </c>
      <c r="C7" s="8" t="n">
        <v>3983</v>
      </c>
      <c r="D7" s="8" t="n">
        <v>1541</v>
      </c>
      <c r="E7" s="8" t="n">
        <v>405</v>
      </c>
      <c r="F7" s="8" t="n">
        <v>165</v>
      </c>
      <c r="G7" s="8" t="n">
        <v>114</v>
      </c>
      <c r="H7" s="8" t="n">
        <v>105</v>
      </c>
      <c r="I7" s="8" t="n">
        <v>6313</v>
      </c>
    </row>
    <row r="8" ht="40" customHeight="1">
      <c r="B8" s="7" t="s">
        <v>76</v>
      </c>
      <c r="C8" s="8" t="n">
        <v>4050</v>
      </c>
      <c r="D8" s="8" t="n">
        <v>1452</v>
      </c>
      <c r="E8" s="8" t="n">
        <v>320</v>
      </c>
      <c r="F8" s="8" t="n">
        <v>81</v>
      </c>
      <c r="G8" s="8" t="n">
        <v>306</v>
      </c>
      <c r="H8" s="8" t="n">
        <v>170</v>
      </c>
      <c r="I8" s="8" t="n">
        <v>6379</v>
      </c>
    </row>
    <row r="9" ht="40" customHeight="1">
      <c r="B9" s="7" t="s">
        <v>77</v>
      </c>
      <c r="C9" s="8" t="n">
        <v>3942</v>
      </c>
      <c r="D9" s="8" t="n">
        <v>1306</v>
      </c>
      <c r="E9" s="8" t="n">
        <v>323</v>
      </c>
      <c r="F9" s="8" t="n">
        <v>141</v>
      </c>
      <c r="G9" s="8" t="n">
        <v>164</v>
      </c>
      <c r="H9" s="8" t="n">
        <v>308</v>
      </c>
      <c r="I9" s="8" t="n">
        <v>6184</v>
      </c>
    </row>
    <row r="10" ht="40" customHeight="1">
      <c r="B10" s="3" t="s">
        <v>78</v>
      </c>
      <c r="C10" s="9" t="n">
        <v>15228</v>
      </c>
      <c r="D10" s="9" t="n">
        <v>4557</v>
      </c>
      <c r="E10" s="9" t="n">
        <v>1602</v>
      </c>
      <c r="F10" s="9" t="n">
        <v>396</v>
      </c>
      <c r="G10" s="9" t="n">
        <v>744</v>
      </c>
      <c r="H10" s="9" t="n">
        <v>598</v>
      </c>
      <c r="I10" s="11" t="n">
        <v>23125</v>
      </c>
    </row>
    <row r="11" ht="40" customHeight="1">
      <c r="B11" s="7" t="s">
        <v>79</v>
      </c>
      <c r="C11" s="8" t="n">
        <v>3480</v>
      </c>
      <c r="D11" s="8" t="n">
        <v>1607</v>
      </c>
      <c r="E11" s="8" t="n">
        <v>305</v>
      </c>
      <c r="F11" s="8" t="n">
        <v>251</v>
      </c>
      <c r="G11" s="8" t="n">
        <v>192</v>
      </c>
      <c r="H11" s="8" t="n">
        <v>42</v>
      </c>
      <c r="I11" s="8" t="n">
        <v>5877</v>
      </c>
    </row>
    <row r="12" ht="40" customHeight="1">
      <c r="B12" s="7" t="s">
        <v>80</v>
      </c>
      <c r="C12" s="8" t="n">
        <v>3768</v>
      </c>
      <c r="D12" s="8" t="n">
        <v>1637</v>
      </c>
      <c r="E12" s="8" t="n">
        <v>330</v>
      </c>
      <c r="F12" s="8" t="n">
        <v>216</v>
      </c>
      <c r="G12" s="8" t="n">
        <v>148</v>
      </c>
      <c r="H12" s="8" t="n">
        <v>107</v>
      </c>
      <c r="I12" s="8" t="n">
        <v>6206</v>
      </c>
    </row>
    <row r="13" ht="40" customHeight="1">
      <c r="B13" s="7" t="s">
        <v>81</v>
      </c>
      <c r="C13" s="8" t="n">
        <v>3148</v>
      </c>
      <c r="D13" s="8" t="n">
        <v>1857</v>
      </c>
      <c r="E13" s="8" t="n">
        <v>283</v>
      </c>
      <c r="F13" s="8" t="n">
        <v>125</v>
      </c>
      <c r="G13" s="8" t="n">
        <v>162</v>
      </c>
      <c r="H13" s="8" t="n">
        <v>100</v>
      </c>
      <c r="I13" s="8" t="n">
        <v>5675</v>
      </c>
    </row>
    <row r="14" ht="40" customHeight="1">
      <c r="B14" s="7" t="s">
        <v>82</v>
      </c>
      <c r="C14" s="8" t="n">
        <v>2779</v>
      </c>
      <c r="D14" s="8" t="n">
        <v>947</v>
      </c>
      <c r="E14" s="8" t="n">
        <v>322</v>
      </c>
      <c r="F14" s="8" t="n">
        <v>88</v>
      </c>
      <c r="G14" s="8" t="n">
        <v>166</v>
      </c>
      <c r="H14" s="8" t="n">
        <v>125</v>
      </c>
      <c r="I14" s="8" t="n">
        <v>4427</v>
      </c>
    </row>
    <row r="15" ht="40" customHeight="1">
      <c r="B15" s="3" t="s">
        <v>83</v>
      </c>
      <c r="C15" s="9" t="n">
        <v>13175</v>
      </c>
      <c r="D15" s="9" t="n">
        <v>6048</v>
      </c>
      <c r="E15" s="9" t="n">
        <v>1240</v>
      </c>
      <c r="F15" s="9" t="n">
        <v>680</v>
      </c>
      <c r="G15" s="9" t="n">
        <v>668</v>
      </c>
      <c r="H15" s="9" t="n">
        <v>374</v>
      </c>
      <c r="I15" s="11" t="n">
        <v>22185</v>
      </c>
    </row>
    <row r="16" ht="40" customHeight="1">
      <c r="B16" s="7" t="s">
        <v>84</v>
      </c>
      <c r="C16" s="8" t="n">
        <v>3017</v>
      </c>
      <c r="D16" s="8" t="n">
        <v>1827</v>
      </c>
      <c r="E16" s="8" t="n">
        <v>324</v>
      </c>
      <c r="F16" s="8" t="n">
        <v>117</v>
      </c>
      <c r="G16" s="8" t="n">
        <v>86</v>
      </c>
      <c r="H16" s="8" t="n">
        <v>47</v>
      </c>
      <c r="I16" s="8" t="n">
        <v>5418</v>
      </c>
    </row>
    <row r="17" ht="40" customHeight="1">
      <c r="B17" s="7" t="s">
        <v>85</v>
      </c>
      <c r="C17" s="8" t="n">
        <v>4052</v>
      </c>
      <c r="D17" s="8" t="n">
        <v>1341</v>
      </c>
      <c r="E17" s="8" t="n">
        <v>802</v>
      </c>
      <c r="F17" s="8" t="n">
        <v>248</v>
      </c>
      <c r="G17" s="8" t="n">
        <v>140</v>
      </c>
      <c r="H17" s="8" t="n">
        <v>70</v>
      </c>
      <c r="I17" s="8" t="n">
        <v>6653</v>
      </c>
    </row>
    <row r="18" ht="40" customHeight="1">
      <c r="B18" s="7" t="s">
        <v>86</v>
      </c>
      <c r="C18" s="8" t="n">
        <v>2592</v>
      </c>
      <c r="D18" s="8" t="n">
        <v>2074</v>
      </c>
      <c r="E18" s="8" t="n">
        <v>396</v>
      </c>
      <c r="F18" s="8" t="n">
        <v>312</v>
      </c>
      <c r="G18" s="8" t="n">
        <v>128</v>
      </c>
      <c r="H18" s="8" t="n">
        <v>312</v>
      </c>
      <c r="I18" s="8" t="n">
        <v>5814</v>
      </c>
    </row>
    <row r="19" ht="40" customHeight="1">
      <c r="B19" s="7" t="s">
        <v>87</v>
      </c>
      <c r="C19" s="8" t="n">
        <v>2705</v>
      </c>
      <c r="D19" s="8" t="n">
        <v>1472</v>
      </c>
      <c r="E19" s="8" t="n">
        <v>358</v>
      </c>
      <c r="F19" s="8" t="n">
        <v>407</v>
      </c>
      <c r="G19" s="8" t="n">
        <v>167</v>
      </c>
      <c r="H19" s="8" t="n">
        <v>60</v>
      </c>
      <c r="I19" s="8" t="n">
        <v>5169</v>
      </c>
    </row>
    <row r="20" ht="40" customHeight="1">
      <c r="B20" s="3" t="s">
        <v>88</v>
      </c>
      <c r="C20" s="9" t="n">
        <v>12366</v>
      </c>
      <c r="D20" s="9" t="n">
        <v>6714</v>
      </c>
      <c r="E20" s="9" t="n">
        <v>1880</v>
      </c>
      <c r="F20" s="9" t="n">
        <v>1084</v>
      </c>
      <c r="G20" s="9" t="n">
        <v>521</v>
      </c>
      <c r="H20" s="9" t="n">
        <v>489</v>
      </c>
      <c r="I20" s="11" t="n">
        <v>23054</v>
      </c>
    </row>
    <row r="21" ht="40" customHeight="1">
      <c r="B21" s="7" t="s">
        <v>89</v>
      </c>
      <c r="C21" s="8" t="n">
        <v>2290</v>
      </c>
      <c r="D21" s="8" t="n">
        <v>911</v>
      </c>
      <c r="E21" s="8" t="n">
        <v>197</v>
      </c>
      <c r="F21" s="8" t="n">
        <v>95</v>
      </c>
      <c r="G21" s="8" t="n">
        <v>202</v>
      </c>
      <c r="H21" s="8" t="n">
        <v>49</v>
      </c>
      <c r="I21" s="8" t="n">
        <v>3744</v>
      </c>
    </row>
    <row r="22" ht="40" customHeight="1">
      <c r="B22" s="7" t="s">
        <v>90</v>
      </c>
      <c r="C22" s="8" t="n">
        <v>3059</v>
      </c>
      <c r="D22" s="8" t="n">
        <v>1167</v>
      </c>
      <c r="E22" s="8" t="n">
        <v>337</v>
      </c>
      <c r="F22" s="8" t="n">
        <v>147</v>
      </c>
      <c r="G22" s="8" t="n">
        <v>251</v>
      </c>
      <c r="H22" s="8" t="n">
        <v>97</v>
      </c>
      <c r="I22" s="8" t="n">
        <v>5058</v>
      </c>
    </row>
    <row r="23" ht="40" customHeight="1">
      <c r="B23" s="7" t="s">
        <v>91</v>
      </c>
      <c r="C23" s="8" t="n">
        <v>3145</v>
      </c>
      <c r="D23" s="8" t="n">
        <v>1685</v>
      </c>
      <c r="E23" s="8" t="n">
        <v>224</v>
      </c>
      <c r="F23" s="8" t="n">
        <v>194</v>
      </c>
      <c r="G23" s="8" t="n">
        <v>219</v>
      </c>
      <c r="H23" s="8" t="n">
        <v>76</v>
      </c>
      <c r="I23" s="8" t="n">
        <v>5543</v>
      </c>
    </row>
    <row r="24" ht="40" customHeight="1">
      <c r="B24" s="7" t="s">
        <v>92</v>
      </c>
      <c r="C24" s="8" t="n">
        <v>3290</v>
      </c>
      <c r="D24" s="8" t="n">
        <v>1126</v>
      </c>
      <c r="E24" s="8" t="n">
        <v>239</v>
      </c>
      <c r="F24" s="8" t="n">
        <v>173</v>
      </c>
      <c r="G24" s="8" t="n">
        <v>236</v>
      </c>
      <c r="H24" s="8" t="n">
        <v>38</v>
      </c>
      <c r="I24" s="8" t="n">
        <v>5102</v>
      </c>
    </row>
    <row r="25" ht="40" customHeight="1">
      <c r="B25" s="3" t="s">
        <v>93</v>
      </c>
      <c r="C25" s="9" t="n">
        <v>11784</v>
      </c>
      <c r="D25" s="9" t="n">
        <v>4889</v>
      </c>
      <c r="E25" s="9" t="n">
        <v>997</v>
      </c>
      <c r="F25" s="9" t="n">
        <v>609</v>
      </c>
      <c r="G25" s="9" t="n">
        <v>908</v>
      </c>
      <c r="H25" s="9" t="n">
        <v>260</v>
      </c>
      <c r="I25" s="11" t="n">
        <v>19447</v>
      </c>
    </row>
    <row r="26" ht="40" customHeight="1">
      <c r="B26" s="7" t="s">
        <v>94</v>
      </c>
      <c r="C26" s="8" t="n">
        <v>2736</v>
      </c>
      <c r="D26" s="8" t="n">
        <v>774</v>
      </c>
      <c r="E26" s="8" t="n">
        <v>341</v>
      </c>
      <c r="F26" s="8" t="n">
        <v>58</v>
      </c>
      <c r="G26" s="8" t="n">
        <v>97</v>
      </c>
      <c r="H26" s="8" t="n">
        <v>42</v>
      </c>
      <c r="I26" s="8" t="n">
        <v>4048</v>
      </c>
    </row>
    <row r="28" ht="18" customHeight="1">
      <c r="B28" s="5" t="s">
        <v>96</v>
      </c>
    </row>
    <row r="29" ht="18" customHeight="1">
      <c r="B29" s="5" t="s">
        <v>97</v>
      </c>
    </row>
    <row r="30" ht="18" customHeight="1">
      <c r="B30" s="5" t="s">
        <v>199</v>
      </c>
    </row>
    <row r="31" ht="18" customHeight="1">
      <c r="B31" s="5" t="s">
        <v>127</v>
      </c>
    </row>
    <row r="32" ht="18" customHeight="1">
      <c r="B32" s="5"/>
    </row>
    <row r="33" ht="18" customHeight="1">
      <c r="B33" s="5"/>
    </row>
  </sheetData>
  <mergeCells count="6">
    <mergeCell ref="B4:B5"/>
    <mergeCell ref="C4:D4"/>
    <mergeCell ref="E4:F4"/>
    <mergeCell ref="G4:H4"/>
    <mergeCell ref="I4:I5"/>
    <mergeCell ref="K4:K5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70" showGridLines="0" tabSelected="false">
      <pane ySplit="5" xSplit="2" topLeftCell="C6" activePane="bottomRight" state="frozen"/>
      <selection pane="bottomRight"/>
    </sheetView>
  </sheetViews>
  <sheetFormatPr defaultRowHeight="15.0" baseColWidth="10"/>
  <cols>
    <col min="1" max="1" width="8.71" hidden="0" customWidth="1"/>
    <col min="2" max="2" width="25.71" hidden="0" customWidth="1"/>
    <col min="3" max="3" width="22.71" hidden="0" customWidth="1"/>
    <col min="4" max="4" width="22.71" hidden="0" customWidth="1"/>
    <col min="5" max="5" width="22.71" hidden="0" customWidth="1"/>
    <col min="6" max="6" width="22.71" hidden="0" customWidth="1"/>
    <col min="7" max="7" width="22.71" hidden="0" customWidth="1"/>
    <col min="8" max="8" width="22.71" hidden="0" customWidth="1"/>
    <col min="9" max="9" width="22.71" hidden="0" customWidth="1"/>
    <col min="10" max="10" width="22.71" hidden="0" customWidth="1"/>
    <col min="11" max="11" width="22.71" hidden="0" customWidth="1"/>
    <col min="12" max="12" width="22.71" hidden="0" customWidth="1"/>
    <col min="13" max="13" width="22.71" hidden="0" customWidth="1"/>
    <col min="14" max="14" width="22.71" hidden="0" customWidth="1"/>
    <col min="15" max="15" width="27.71" hidden="0" customWidth="1"/>
    <col min="17" max="17" width="15.71" hidden="0" customWidth="1"/>
  </cols>
  <sheetData>
    <row r="1" ht="100" customHeight="1"/>
    <row r="2">
      <c r="B2" s="6" t="s">
        <v>200</v>
      </c>
    </row>
    <row r="4" ht="55" customHeight="1">
      <c r="B4" s="1" t="s">
        <v>95</v>
      </c>
      <c r="C4" s="1" t="s">
        <v>201</v>
      </c>
      <c r="D4" s="1"/>
      <c r="E4" s="1" t="s">
        <v>202</v>
      </c>
      <c r="F4" s="1"/>
      <c r="G4" s="1" t="s">
        <v>203</v>
      </c>
      <c r="H4" s="1"/>
      <c r="I4" s="1" t="s">
        <v>204</v>
      </c>
      <c r="J4" s="1"/>
      <c r="K4" s="1" t="s">
        <v>205</v>
      </c>
      <c r="L4" s="1"/>
      <c r="M4" s="1" t="s">
        <v>206</v>
      </c>
      <c r="N4" s="1"/>
      <c r="O4" s="10" t="s">
        <v>207</v>
      </c>
      <c r="Q4" s="20" t="str">
        <f>=HYPERLINK("#'ÍNDICE'!A1", "Índice")</f>
      </c>
    </row>
    <row r="5" ht="28" customHeight="1">
      <c r="B5" s="1"/>
      <c r="C5" s="1" t="s">
        <v>208</v>
      </c>
      <c r="D5" s="1" t="s">
        <v>209</v>
      </c>
      <c r="E5" s="1" t="s">
        <v>208</v>
      </c>
      <c r="F5" s="1" t="s">
        <v>209</v>
      </c>
      <c r="G5" s="1" t="s">
        <v>208</v>
      </c>
      <c r="H5" s="1" t="s">
        <v>209</v>
      </c>
      <c r="I5" s="1" t="s">
        <v>208</v>
      </c>
      <c r="J5" s="1" t="s">
        <v>209</v>
      </c>
      <c r="K5" s="1" t="s">
        <v>208</v>
      </c>
      <c r="L5" s="1" t="s">
        <v>209</v>
      </c>
      <c r="M5" s="1" t="s">
        <v>208</v>
      </c>
      <c r="N5" s="1" t="s">
        <v>209</v>
      </c>
      <c r="O5" s="10"/>
    </row>
    <row r="6" ht="40" customHeight="1">
      <c r="B6" s="7" t="s">
        <v>74</v>
      </c>
      <c r="C6" s="8" t="n">
        <v>3583</v>
      </c>
      <c r="D6" s="8" t="n">
        <v>84</v>
      </c>
      <c r="E6" s="8" t="n">
        <v>113</v>
      </c>
      <c r="F6" s="8" t="n">
        <v>22</v>
      </c>
      <c r="G6" s="8" t="n">
        <v>222</v>
      </c>
      <c r="H6" s="8" t="n">
        <v>89</v>
      </c>
      <c r="I6" s="8" t="n">
        <v>18</v>
      </c>
      <c r="J6" s="8" t="n">
        <v>8</v>
      </c>
      <c r="K6" s="8" t="s">
        <v>128</v>
      </c>
      <c r="L6" s="8" t="s">
        <v>128</v>
      </c>
      <c r="M6" s="8" t="n">
        <v>31</v>
      </c>
      <c r="N6" s="8" t="n">
        <v>79</v>
      </c>
      <c r="O6" s="8" t="n">
        <v>4249</v>
      </c>
    </row>
    <row r="7" ht="40" customHeight="1">
      <c r="B7" s="7" t="s">
        <v>75</v>
      </c>
      <c r="C7" s="8" t="n">
        <v>3683</v>
      </c>
      <c r="D7" s="8" t="n">
        <v>233</v>
      </c>
      <c r="E7" s="8" t="n">
        <v>114</v>
      </c>
      <c r="F7" s="8" t="n">
        <v>10</v>
      </c>
      <c r="G7" s="8" t="n">
        <v>283</v>
      </c>
      <c r="H7" s="8" t="n">
        <v>86</v>
      </c>
      <c r="I7" s="8" t="n">
        <v>35</v>
      </c>
      <c r="J7" s="8" t="n">
        <v>29</v>
      </c>
      <c r="K7" s="8" t="s">
        <v>128</v>
      </c>
      <c r="L7" s="8" t="n">
        <v>1</v>
      </c>
      <c r="M7" s="8" t="n">
        <v>387</v>
      </c>
      <c r="N7" s="8" t="n">
        <v>1452</v>
      </c>
      <c r="O7" s="8" t="n">
        <v>6313</v>
      </c>
    </row>
    <row r="8" ht="40" customHeight="1">
      <c r="B8" s="7" t="s">
        <v>76</v>
      </c>
      <c r="C8" s="8" t="n">
        <v>3278</v>
      </c>
      <c r="D8" s="8" t="n">
        <v>189</v>
      </c>
      <c r="E8" s="8" t="n">
        <v>114</v>
      </c>
      <c r="F8" s="8" t="n">
        <v>40</v>
      </c>
      <c r="G8" s="8" t="n">
        <v>513</v>
      </c>
      <c r="H8" s="8" t="n">
        <v>109</v>
      </c>
      <c r="I8" s="8" t="n">
        <v>50</v>
      </c>
      <c r="J8" s="8" t="n">
        <v>22</v>
      </c>
      <c r="K8" s="8" t="s">
        <v>128</v>
      </c>
      <c r="L8" s="8" t="s">
        <v>128</v>
      </c>
      <c r="M8" s="8" t="n">
        <v>721</v>
      </c>
      <c r="N8" s="8" t="n">
        <v>1343</v>
      </c>
      <c r="O8" s="8" t="n">
        <v>6379</v>
      </c>
    </row>
    <row r="9" ht="40" customHeight="1">
      <c r="B9" s="7" t="s">
        <v>77</v>
      </c>
      <c r="C9" s="8" t="n">
        <v>3432</v>
      </c>
      <c r="D9" s="8" t="n">
        <v>123</v>
      </c>
      <c r="E9" s="8" t="n">
        <v>92</v>
      </c>
      <c r="F9" s="8" t="n">
        <v>7</v>
      </c>
      <c r="G9" s="8" t="n">
        <v>252</v>
      </c>
      <c r="H9" s="8" t="n">
        <v>57</v>
      </c>
      <c r="I9" s="8" t="n">
        <v>52</v>
      </c>
      <c r="J9" s="8" t="n">
        <v>22</v>
      </c>
      <c r="K9" s="8" t="s">
        <v>128</v>
      </c>
      <c r="L9" s="8" t="s">
        <v>128</v>
      </c>
      <c r="M9" s="8" t="n">
        <v>601</v>
      </c>
      <c r="N9" s="8" t="n">
        <v>1546</v>
      </c>
      <c r="O9" s="8" t="n">
        <v>6184</v>
      </c>
    </row>
    <row r="10" ht="40" customHeight="1">
      <c r="B10" s="3" t="s">
        <v>78</v>
      </c>
      <c r="C10" s="9" t="n">
        <v>13976</v>
      </c>
      <c r="D10" s="9" t="n">
        <v>629</v>
      </c>
      <c r="E10" s="9" t="n">
        <v>433</v>
      </c>
      <c r="F10" s="9" t="n">
        <v>79</v>
      </c>
      <c r="G10" s="9" t="n">
        <v>1270</v>
      </c>
      <c r="H10" s="9" t="n">
        <v>341</v>
      </c>
      <c r="I10" s="9" t="n">
        <v>155</v>
      </c>
      <c r="J10" s="9" t="n">
        <v>81</v>
      </c>
      <c r="K10" s="9" t="s">
        <v>128</v>
      </c>
      <c r="L10" s="9" t="n">
        <v>1</v>
      </c>
      <c r="M10" s="9" t="n">
        <v>1740</v>
      </c>
      <c r="N10" s="9" t="n">
        <v>4420</v>
      </c>
      <c r="O10" s="11" t="n">
        <v>23125</v>
      </c>
    </row>
    <row r="11" ht="40" customHeight="1">
      <c r="B11" s="7" t="s">
        <v>79</v>
      </c>
      <c r="C11" s="8" t="n">
        <v>3035</v>
      </c>
      <c r="D11" s="8" t="n">
        <v>94</v>
      </c>
      <c r="E11" s="8" t="n">
        <v>68</v>
      </c>
      <c r="F11" s="8" t="n">
        <v>5</v>
      </c>
      <c r="G11" s="8" t="n">
        <v>215</v>
      </c>
      <c r="H11" s="8" t="n">
        <v>101</v>
      </c>
      <c r="I11" s="8" t="n">
        <v>59</v>
      </c>
      <c r="J11" s="8" t="n">
        <v>15</v>
      </c>
      <c r="K11" s="8" t="s">
        <v>128</v>
      </c>
      <c r="L11" s="8" t="s">
        <v>128</v>
      </c>
      <c r="M11" s="8" t="n">
        <v>600</v>
      </c>
      <c r="N11" s="8" t="n">
        <v>1685</v>
      </c>
      <c r="O11" s="8" t="n">
        <v>5877</v>
      </c>
    </row>
    <row r="12" ht="40" customHeight="1">
      <c r="B12" s="7" t="s">
        <v>80</v>
      </c>
      <c r="C12" s="8" t="n">
        <v>3087</v>
      </c>
      <c r="D12" s="8" t="n">
        <v>88</v>
      </c>
      <c r="E12" s="8" t="n">
        <v>83</v>
      </c>
      <c r="F12" s="8" t="n">
        <v>8</v>
      </c>
      <c r="G12" s="8" t="n">
        <v>246</v>
      </c>
      <c r="H12" s="8" t="n">
        <v>115</v>
      </c>
      <c r="I12" s="8" t="n">
        <v>59</v>
      </c>
      <c r="J12" s="8" t="n">
        <v>19</v>
      </c>
      <c r="K12" s="8" t="s">
        <v>128</v>
      </c>
      <c r="L12" s="8" t="s">
        <v>128</v>
      </c>
      <c r="M12" s="8" t="n">
        <v>771</v>
      </c>
      <c r="N12" s="8" t="n">
        <v>1730</v>
      </c>
      <c r="O12" s="8" t="n">
        <v>6206</v>
      </c>
    </row>
    <row r="13" ht="40" customHeight="1">
      <c r="B13" s="7" t="s">
        <v>81</v>
      </c>
      <c r="C13" s="8" t="n">
        <v>2466</v>
      </c>
      <c r="D13" s="8" t="n">
        <v>220</v>
      </c>
      <c r="E13" s="8" t="n">
        <v>181</v>
      </c>
      <c r="F13" s="8" t="n">
        <v>44</v>
      </c>
      <c r="G13" s="8" t="n">
        <v>191</v>
      </c>
      <c r="H13" s="8" t="n">
        <v>76</v>
      </c>
      <c r="I13" s="8" t="n">
        <v>59</v>
      </c>
      <c r="J13" s="8" t="n">
        <v>27</v>
      </c>
      <c r="K13" s="8" t="n">
        <v>1</v>
      </c>
      <c r="L13" s="8" t="s">
        <v>128</v>
      </c>
      <c r="M13" s="8" t="n">
        <v>695</v>
      </c>
      <c r="N13" s="8" t="n">
        <v>1715</v>
      </c>
      <c r="O13" s="8" t="n">
        <v>5675</v>
      </c>
    </row>
    <row r="14" ht="40" customHeight="1">
      <c r="B14" s="7" t="s">
        <v>82</v>
      </c>
      <c r="C14" s="8" t="n">
        <v>2342</v>
      </c>
      <c r="D14" s="8" t="n">
        <v>159</v>
      </c>
      <c r="E14" s="8" t="n">
        <v>115</v>
      </c>
      <c r="F14" s="8" t="n">
        <v>15</v>
      </c>
      <c r="G14" s="8" t="n">
        <v>181</v>
      </c>
      <c r="H14" s="8" t="n">
        <v>91</v>
      </c>
      <c r="I14" s="8" t="n">
        <v>32</v>
      </c>
      <c r="J14" s="8" t="n">
        <v>27</v>
      </c>
      <c r="K14" s="8" t="s">
        <v>128</v>
      </c>
      <c r="L14" s="8" t="s">
        <v>128</v>
      </c>
      <c r="M14" s="8" t="n">
        <v>597</v>
      </c>
      <c r="N14" s="8" t="n">
        <v>868</v>
      </c>
      <c r="O14" s="8" t="n">
        <v>4427</v>
      </c>
    </row>
    <row r="15" ht="40" customHeight="1">
      <c r="B15" s="3" t="s">
        <v>83</v>
      </c>
      <c r="C15" s="9" t="n">
        <v>10930</v>
      </c>
      <c r="D15" s="9" t="n">
        <v>561</v>
      </c>
      <c r="E15" s="9" t="n">
        <v>447</v>
      </c>
      <c r="F15" s="9" t="n">
        <v>72</v>
      </c>
      <c r="G15" s="9" t="n">
        <v>833</v>
      </c>
      <c r="H15" s="9" t="n">
        <v>383</v>
      </c>
      <c r="I15" s="9" t="n">
        <v>209</v>
      </c>
      <c r="J15" s="9" t="n">
        <v>88</v>
      </c>
      <c r="K15" s="9" t="n">
        <v>1</v>
      </c>
      <c r="L15" s="9" t="s">
        <v>128</v>
      </c>
      <c r="M15" s="9" t="n">
        <v>2663</v>
      </c>
      <c r="N15" s="9" t="n">
        <v>5998</v>
      </c>
      <c r="O15" s="11" t="n">
        <v>22185</v>
      </c>
    </row>
    <row r="16" ht="40" customHeight="1">
      <c r="B16" s="7" t="s">
        <v>84</v>
      </c>
      <c r="C16" s="8" t="n">
        <v>2184</v>
      </c>
      <c r="D16" s="8" t="n">
        <v>562</v>
      </c>
      <c r="E16" s="8" t="n">
        <v>82</v>
      </c>
      <c r="F16" s="8" t="n">
        <v>19</v>
      </c>
      <c r="G16" s="8" t="n">
        <v>184</v>
      </c>
      <c r="H16" s="8" t="n">
        <v>119</v>
      </c>
      <c r="I16" s="8" t="n">
        <v>45</v>
      </c>
      <c r="J16" s="8" t="n">
        <v>24</v>
      </c>
      <c r="K16" s="8" t="s">
        <v>128</v>
      </c>
      <c r="L16" s="8" t="s">
        <v>128</v>
      </c>
      <c r="M16" s="8" t="n">
        <v>932</v>
      </c>
      <c r="N16" s="8" t="n">
        <v>1267</v>
      </c>
      <c r="O16" s="8" t="n">
        <v>5418</v>
      </c>
    </row>
    <row r="17" ht="40" customHeight="1">
      <c r="B17" s="7" t="s">
        <v>85</v>
      </c>
      <c r="C17" s="8" t="n">
        <v>4058</v>
      </c>
      <c r="D17" s="8" t="n">
        <v>565</v>
      </c>
      <c r="E17" s="8" t="n">
        <v>61</v>
      </c>
      <c r="F17" s="8" t="n">
        <v>31</v>
      </c>
      <c r="G17" s="8" t="n">
        <v>199</v>
      </c>
      <c r="H17" s="8" t="n">
        <v>84</v>
      </c>
      <c r="I17" s="8" t="n">
        <v>46</v>
      </c>
      <c r="J17" s="8" t="n">
        <v>31</v>
      </c>
      <c r="K17" s="8" t="s">
        <v>128</v>
      </c>
      <c r="L17" s="8" t="s">
        <v>128</v>
      </c>
      <c r="M17" s="8" t="n">
        <v>630</v>
      </c>
      <c r="N17" s="8" t="n">
        <v>948</v>
      </c>
      <c r="O17" s="8" t="n">
        <v>6653</v>
      </c>
    </row>
    <row r="18" ht="40" customHeight="1">
      <c r="B18" s="7" t="s">
        <v>86</v>
      </c>
      <c r="C18" s="8" t="n">
        <v>2522</v>
      </c>
      <c r="D18" s="8" t="n">
        <v>764</v>
      </c>
      <c r="E18" s="8" t="n">
        <v>48</v>
      </c>
      <c r="F18" s="8" t="n">
        <v>65</v>
      </c>
      <c r="G18" s="8" t="n">
        <v>172</v>
      </c>
      <c r="H18" s="8" t="n">
        <v>82</v>
      </c>
      <c r="I18" s="8" t="n">
        <v>35</v>
      </c>
      <c r="J18" s="8" t="n">
        <v>18</v>
      </c>
      <c r="K18" s="8" t="s">
        <v>128</v>
      </c>
      <c r="L18" s="8" t="s">
        <v>128</v>
      </c>
      <c r="M18" s="8" t="n">
        <v>339</v>
      </c>
      <c r="N18" s="8" t="n">
        <v>1769</v>
      </c>
      <c r="O18" s="8" t="n">
        <v>5814</v>
      </c>
    </row>
    <row r="19" ht="40" customHeight="1">
      <c r="B19" s="7" t="s">
        <v>87</v>
      </c>
      <c r="C19" s="8" t="n">
        <v>2524</v>
      </c>
      <c r="D19" s="8" t="n">
        <v>228</v>
      </c>
      <c r="E19" s="8" t="n">
        <v>72</v>
      </c>
      <c r="F19" s="8" t="n">
        <v>19</v>
      </c>
      <c r="G19" s="8" t="n">
        <v>158</v>
      </c>
      <c r="H19" s="8" t="n">
        <v>105</v>
      </c>
      <c r="I19" s="8" t="n">
        <v>26</v>
      </c>
      <c r="J19" s="8" t="n">
        <v>16</v>
      </c>
      <c r="K19" s="8" t="s">
        <v>128</v>
      </c>
      <c r="L19" s="8" t="s">
        <v>128</v>
      </c>
      <c r="M19" s="8" t="n">
        <v>450</v>
      </c>
      <c r="N19" s="8" t="n">
        <v>1571</v>
      </c>
      <c r="O19" s="8" t="n">
        <v>5169</v>
      </c>
    </row>
    <row r="20" ht="40" customHeight="1">
      <c r="B20" s="3" t="s">
        <v>88</v>
      </c>
      <c r="C20" s="9" t="n">
        <v>11288</v>
      </c>
      <c r="D20" s="9" t="n">
        <v>2119</v>
      </c>
      <c r="E20" s="9" t="n">
        <v>263</v>
      </c>
      <c r="F20" s="9" t="n">
        <v>134</v>
      </c>
      <c r="G20" s="9" t="n">
        <v>713</v>
      </c>
      <c r="H20" s="9" t="n">
        <v>390</v>
      </c>
      <c r="I20" s="9" t="n">
        <v>152</v>
      </c>
      <c r="J20" s="9" t="n">
        <v>89</v>
      </c>
      <c r="K20" s="9" t="s">
        <v>128</v>
      </c>
      <c r="L20" s="9" t="s">
        <v>128</v>
      </c>
      <c r="M20" s="9" t="n">
        <v>2351</v>
      </c>
      <c r="N20" s="9" t="n">
        <v>5555</v>
      </c>
      <c r="O20" s="11" t="n">
        <v>23054</v>
      </c>
    </row>
    <row r="21" ht="40" customHeight="1">
      <c r="B21" s="7" t="s">
        <v>89</v>
      </c>
      <c r="C21" s="8" t="n">
        <v>1804</v>
      </c>
      <c r="D21" s="8" t="n">
        <v>149</v>
      </c>
      <c r="E21" s="8" t="n">
        <v>45</v>
      </c>
      <c r="F21" s="8" t="n">
        <v>30</v>
      </c>
      <c r="G21" s="8" t="n">
        <v>150</v>
      </c>
      <c r="H21" s="8" t="n">
        <v>55</v>
      </c>
      <c r="I21" s="8" t="n">
        <v>14</v>
      </c>
      <c r="J21" s="8" t="n">
        <v>4</v>
      </c>
      <c r="K21" s="8" t="s">
        <v>128</v>
      </c>
      <c r="L21" s="8" t="s">
        <v>128</v>
      </c>
      <c r="M21" s="8" t="n">
        <v>676</v>
      </c>
      <c r="N21" s="8" t="n">
        <v>817</v>
      </c>
      <c r="O21" s="8" t="n">
        <v>3744</v>
      </c>
    </row>
    <row r="22" ht="40" customHeight="1">
      <c r="B22" s="7" t="s">
        <v>90</v>
      </c>
      <c r="C22" s="8" t="n">
        <v>2880</v>
      </c>
      <c r="D22" s="8" t="n">
        <v>263</v>
      </c>
      <c r="E22" s="8" t="n">
        <v>93</v>
      </c>
      <c r="F22" s="8" t="n">
        <v>29</v>
      </c>
      <c r="G22" s="8" t="n">
        <v>166</v>
      </c>
      <c r="H22" s="8" t="n">
        <v>73</v>
      </c>
      <c r="I22" s="8" t="n">
        <v>6</v>
      </c>
      <c r="J22" s="8" t="n">
        <v>17</v>
      </c>
      <c r="K22" s="8" t="n">
        <v>2</v>
      </c>
      <c r="L22" s="8" t="n">
        <v>2</v>
      </c>
      <c r="M22" s="8" t="n">
        <v>500</v>
      </c>
      <c r="N22" s="8" t="n">
        <v>1027</v>
      </c>
      <c r="O22" s="8" t="n">
        <v>5058</v>
      </c>
    </row>
    <row r="23" ht="40" customHeight="1">
      <c r="B23" s="7" t="s">
        <v>91</v>
      </c>
      <c r="C23" s="8" t="n">
        <v>2672</v>
      </c>
      <c r="D23" s="8" t="n">
        <v>241</v>
      </c>
      <c r="E23" s="8" t="n">
        <v>101</v>
      </c>
      <c r="F23" s="8" t="n">
        <v>31</v>
      </c>
      <c r="G23" s="8" t="n">
        <v>166</v>
      </c>
      <c r="H23" s="8" t="n">
        <v>69</v>
      </c>
      <c r="I23" s="8" t="n">
        <v>8</v>
      </c>
      <c r="J23" s="8" t="n">
        <v>21</v>
      </c>
      <c r="K23" s="8" t="s">
        <v>128</v>
      </c>
      <c r="L23" s="8" t="s">
        <v>128</v>
      </c>
      <c r="M23" s="8" t="n">
        <v>641</v>
      </c>
      <c r="N23" s="8" t="n">
        <v>1593</v>
      </c>
      <c r="O23" s="8" t="n">
        <v>5543</v>
      </c>
    </row>
    <row r="24" ht="40" customHeight="1">
      <c r="B24" s="7" t="s">
        <v>92</v>
      </c>
      <c r="C24" s="8" t="n">
        <v>3015</v>
      </c>
      <c r="D24" s="8" t="n">
        <v>240</v>
      </c>
      <c r="E24" s="8" t="n">
        <v>78</v>
      </c>
      <c r="F24" s="8" t="n">
        <v>15</v>
      </c>
      <c r="G24" s="8" t="n">
        <v>143</v>
      </c>
      <c r="H24" s="8" t="n">
        <v>94</v>
      </c>
      <c r="I24" s="8" t="n">
        <v>25</v>
      </c>
      <c r="J24" s="8" t="n">
        <v>11</v>
      </c>
      <c r="K24" s="8" t="s">
        <v>128</v>
      </c>
      <c r="L24" s="8" t="n">
        <v>1</v>
      </c>
      <c r="M24" s="8" t="n">
        <v>504</v>
      </c>
      <c r="N24" s="8" t="n">
        <v>976</v>
      </c>
      <c r="O24" s="8" t="n">
        <v>5102</v>
      </c>
    </row>
    <row r="25" ht="40" customHeight="1">
      <c r="B25" s="3" t="s">
        <v>93</v>
      </c>
      <c r="C25" s="9" t="n">
        <v>10371</v>
      </c>
      <c r="D25" s="9" t="n">
        <v>893</v>
      </c>
      <c r="E25" s="9" t="n">
        <v>317</v>
      </c>
      <c r="F25" s="9" t="n">
        <v>105</v>
      </c>
      <c r="G25" s="9" t="n">
        <v>625</v>
      </c>
      <c r="H25" s="9" t="n">
        <v>291</v>
      </c>
      <c r="I25" s="9" t="n">
        <v>53</v>
      </c>
      <c r="J25" s="9" t="n">
        <v>53</v>
      </c>
      <c r="K25" s="9" t="n">
        <v>2</v>
      </c>
      <c r="L25" s="9" t="n">
        <v>3</v>
      </c>
      <c r="M25" s="9" t="n">
        <v>2321</v>
      </c>
      <c r="N25" s="9" t="n">
        <v>4413</v>
      </c>
      <c r="O25" s="11" t="n">
        <v>19447</v>
      </c>
    </row>
    <row r="26" ht="40" customHeight="1">
      <c r="B26" s="7" t="s">
        <v>94</v>
      </c>
      <c r="C26" s="8" t="n">
        <v>2959</v>
      </c>
      <c r="D26" s="8" t="n">
        <v>807</v>
      </c>
      <c r="E26" s="8" t="n">
        <v>34</v>
      </c>
      <c r="F26" s="8" t="n">
        <v>3</v>
      </c>
      <c r="G26" s="8" t="n">
        <v>179</v>
      </c>
      <c r="H26" s="8" t="n">
        <v>63</v>
      </c>
      <c r="I26" s="8" t="n">
        <v>2</v>
      </c>
      <c r="J26" s="8" t="n">
        <v>1</v>
      </c>
      <c r="K26" s="8" t="s">
        <v>128</v>
      </c>
      <c r="L26" s="8" t="s">
        <v>128</v>
      </c>
      <c r="M26" s="8" t="s">
        <v>128</v>
      </c>
      <c r="N26" s="8" t="s">
        <v>128</v>
      </c>
      <c r="O26" s="8" t="n">
        <v>4048</v>
      </c>
    </row>
    <row r="28" ht="18" customHeight="1">
      <c r="B28" s="5" t="s">
        <v>96</v>
      </c>
    </row>
    <row r="29" ht="18" customHeight="1">
      <c r="B29" s="5" t="s">
        <v>97</v>
      </c>
    </row>
    <row r="30" ht="18" customHeight="1">
      <c r="B30" s="5" t="s">
        <v>210</v>
      </c>
    </row>
    <row r="31" ht="18" customHeight="1">
      <c r="B31" s="5"/>
    </row>
    <row r="32" ht="18" customHeight="1">
      <c r="B32" s="5"/>
    </row>
    <row r="33" ht="18" customHeight="1">
      <c r="B33" s="5"/>
    </row>
  </sheetData>
  <mergeCells count="9">
    <mergeCell ref="B4:B5"/>
    <mergeCell ref="C4:D4"/>
    <mergeCell ref="E4:F4"/>
    <mergeCell ref="G4:H4"/>
    <mergeCell ref="I4:J4"/>
    <mergeCell ref="K4:L4"/>
    <mergeCell ref="M4:N4"/>
    <mergeCell ref="O4:O5"/>
    <mergeCell ref="Q4:Q5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70" showGridLines="0" tabSelected="false">
      <pane ySplit="4" xSplit="2" topLeftCell="C5" activePane="bottomRight" state="frozen"/>
      <selection pane="bottomRight"/>
    </sheetView>
  </sheetViews>
  <sheetFormatPr defaultRowHeight="15.0" baseColWidth="10"/>
  <cols>
    <col min="1" max="1" width="8.71" hidden="0" customWidth="1"/>
    <col min="2" max="2" width="35.71" hidden="0" customWidth="1"/>
    <col min="3" max="3" width="20.71" hidden="0" customWidth="1"/>
    <col min="4" max="4" width="20.71" hidden="0" customWidth="1"/>
    <col min="5" max="5" width="20.71" hidden="0" customWidth="1"/>
    <col min="6" max="6" width="20.71" hidden="0" customWidth="1"/>
    <col min="7" max="7" width="20.71" hidden="0" customWidth="1"/>
    <col min="8" max="8" width="20.71" hidden="0" customWidth="1"/>
    <col min="9" max="9" width="20.71" hidden="0" customWidth="1"/>
    <col min="10" max="10" width="20.71" hidden="0" customWidth="1"/>
    <col min="11" max="11" width="20.71" hidden="0" customWidth="1"/>
    <col min="12" max="12" width="20.71" hidden="0" customWidth="1"/>
    <col min="13" max="13" width="20.71" hidden="0" customWidth="1"/>
    <col min="14" max="14" width="20.71" hidden="0" customWidth="1"/>
    <col min="15" max="15" width="20.71" hidden="0" customWidth="1"/>
    <col min="16" max="16" width="20.71" hidden="0" customWidth="1"/>
    <col min="17" max="17" width="20.71" hidden="0" customWidth="1"/>
    <col min="18" max="18" width="20.71" hidden="0" customWidth="1"/>
    <col min="20" max="20" width="15.71" hidden="0" customWidth="1"/>
  </cols>
  <sheetData>
    <row r="1" ht="130" customHeight="1"/>
    <row r="2">
      <c r="B2" s="6" t="s">
        <v>211</v>
      </c>
    </row>
    <row r="4" ht="60" customHeight="1">
      <c r="B4" s="1" t="s">
        <v>116</v>
      </c>
      <c r="C4" s="1" t="s">
        <v>100</v>
      </c>
      <c r="D4" s="1" t="s">
        <v>101</v>
      </c>
      <c r="E4" s="1" t="s">
        <v>102</v>
      </c>
      <c r="F4" s="1" t="s">
        <v>103</v>
      </c>
      <c r="G4" s="1" t="s">
        <v>104</v>
      </c>
      <c r="H4" s="1" t="s">
        <v>105</v>
      </c>
      <c r="I4" s="1" t="s">
        <v>106</v>
      </c>
      <c r="J4" s="1" t="s">
        <v>107</v>
      </c>
      <c r="K4" s="1" t="s">
        <v>108</v>
      </c>
      <c r="L4" s="1" t="s">
        <v>109</v>
      </c>
      <c r="M4" s="1" t="s">
        <v>110</v>
      </c>
      <c r="N4" s="1" t="s">
        <v>111</v>
      </c>
      <c r="O4" s="1" t="s">
        <v>112</v>
      </c>
      <c r="P4" s="1" t="s">
        <v>113</v>
      </c>
      <c r="Q4" s="1" t="s">
        <v>114</v>
      </c>
      <c r="R4" s="10" t="s">
        <v>212</v>
      </c>
      <c r="T4" s="20" t="str">
        <f>=HYPERLINK("#'ÍNDICE'!A1", "Índice")</f>
      </c>
    </row>
    <row r="5" ht="40" customHeight="1">
      <c r="B5" s="7" t="s">
        <v>74</v>
      </c>
      <c r="C5" s="8" t="n">
        <v>536</v>
      </c>
      <c r="D5" s="8" t="n">
        <v>576</v>
      </c>
      <c r="E5" s="8" t="n">
        <v>502</v>
      </c>
      <c r="F5" s="8" t="n">
        <v>159</v>
      </c>
      <c r="G5" s="8" t="n">
        <v>1170</v>
      </c>
      <c r="H5" s="8" t="n">
        <v>238</v>
      </c>
      <c r="I5" s="8" t="n">
        <v>53</v>
      </c>
      <c r="J5" s="8" t="n">
        <v>434</v>
      </c>
      <c r="K5" s="8" t="n">
        <v>255</v>
      </c>
      <c r="L5" s="8" t="n">
        <v>366</v>
      </c>
      <c r="M5" s="8" t="n">
        <v>47</v>
      </c>
      <c r="N5" s="8" t="n">
        <v>394</v>
      </c>
      <c r="O5" s="8" t="n">
        <v>461</v>
      </c>
      <c r="P5" s="8" t="n">
        <v>81</v>
      </c>
      <c r="Q5" s="8" t="n">
        <v>256</v>
      </c>
      <c r="R5" s="8" t="n">
        <v>5528</v>
      </c>
    </row>
    <row r="6" ht="40" customHeight="1">
      <c r="B6" s="7" t="s">
        <v>75</v>
      </c>
      <c r="C6" s="8" t="n">
        <v>468</v>
      </c>
      <c r="D6" s="8" t="n">
        <v>576</v>
      </c>
      <c r="E6" s="8" t="n">
        <v>720</v>
      </c>
      <c r="F6" s="8" t="n">
        <v>166</v>
      </c>
      <c r="G6" s="8" t="n">
        <v>1098</v>
      </c>
      <c r="H6" s="8" t="n">
        <v>289</v>
      </c>
      <c r="I6" s="8" t="n">
        <v>61</v>
      </c>
      <c r="J6" s="8" t="n">
        <v>489</v>
      </c>
      <c r="K6" s="8" t="n">
        <v>292</v>
      </c>
      <c r="L6" s="8" t="n">
        <v>334</v>
      </c>
      <c r="M6" s="8" t="n">
        <v>131</v>
      </c>
      <c r="N6" s="8" t="n">
        <v>2446</v>
      </c>
      <c r="O6" s="8" t="n">
        <v>254</v>
      </c>
      <c r="P6" s="8" t="n">
        <v>84</v>
      </c>
      <c r="Q6" s="8" t="n">
        <v>515</v>
      </c>
      <c r="R6" s="8" t="n">
        <v>7923</v>
      </c>
    </row>
    <row r="7" ht="40" customHeight="1">
      <c r="B7" s="7" t="s">
        <v>76</v>
      </c>
      <c r="C7" s="8" t="n">
        <v>377</v>
      </c>
      <c r="D7" s="8" t="n">
        <v>809</v>
      </c>
      <c r="E7" s="8" t="n">
        <v>426</v>
      </c>
      <c r="F7" s="8" t="n">
        <v>224</v>
      </c>
      <c r="G7" s="8" t="n">
        <v>1009</v>
      </c>
      <c r="H7" s="8" t="n">
        <v>395</v>
      </c>
      <c r="I7" s="8" t="n">
        <v>44</v>
      </c>
      <c r="J7" s="8" t="n">
        <v>557</v>
      </c>
      <c r="K7" s="8" t="n">
        <v>180</v>
      </c>
      <c r="L7" s="8" t="n">
        <v>383</v>
      </c>
      <c r="M7" s="8" t="n">
        <v>167</v>
      </c>
      <c r="N7" s="8" t="n">
        <v>2982</v>
      </c>
      <c r="O7" s="8" t="n">
        <v>321</v>
      </c>
      <c r="P7" s="8" t="n">
        <v>77</v>
      </c>
      <c r="Q7" s="8" t="n">
        <v>582</v>
      </c>
      <c r="R7" s="8" t="n">
        <v>8533</v>
      </c>
    </row>
    <row r="8" ht="40" customHeight="1">
      <c r="B8" s="7" t="s">
        <v>77</v>
      </c>
      <c r="C8" s="8" t="n">
        <v>424</v>
      </c>
      <c r="D8" s="8" t="n">
        <v>445</v>
      </c>
      <c r="E8" s="8" t="n">
        <v>906</v>
      </c>
      <c r="F8" s="8" t="n">
        <v>74</v>
      </c>
      <c r="G8" s="8" t="n">
        <v>1048</v>
      </c>
      <c r="H8" s="8" t="n">
        <v>252</v>
      </c>
      <c r="I8" s="8" t="n">
        <v>54</v>
      </c>
      <c r="J8" s="8" t="n">
        <v>510</v>
      </c>
      <c r="K8" s="8" t="n">
        <v>258</v>
      </c>
      <c r="L8" s="8" t="n">
        <v>320</v>
      </c>
      <c r="M8" s="8" t="n">
        <v>92</v>
      </c>
      <c r="N8" s="8" t="n">
        <v>2685</v>
      </c>
      <c r="O8" s="8" t="n">
        <v>360</v>
      </c>
      <c r="P8" s="8" t="n">
        <v>36</v>
      </c>
      <c r="Q8" s="8" t="n">
        <v>329</v>
      </c>
      <c r="R8" s="8" t="n">
        <v>7793</v>
      </c>
    </row>
    <row r="9" ht="40" customHeight="1">
      <c r="B9" s="3" t="s">
        <v>78</v>
      </c>
      <c r="C9" s="9" t="n">
        <v>1805</v>
      </c>
      <c r="D9" s="9" t="n">
        <v>2406</v>
      </c>
      <c r="E9" s="9" t="n">
        <v>2554</v>
      </c>
      <c r="F9" s="9" t="n">
        <v>623</v>
      </c>
      <c r="G9" s="9" t="n">
        <v>4325</v>
      </c>
      <c r="H9" s="9" t="n">
        <v>1174</v>
      </c>
      <c r="I9" s="9" t="n">
        <v>212</v>
      </c>
      <c r="J9" s="9" t="n">
        <v>1990</v>
      </c>
      <c r="K9" s="9" t="n">
        <v>985</v>
      </c>
      <c r="L9" s="9" t="n">
        <v>1403</v>
      </c>
      <c r="M9" s="9" t="n">
        <v>437</v>
      </c>
      <c r="N9" s="9" t="n">
        <v>8507</v>
      </c>
      <c r="O9" s="9" t="n">
        <v>1396</v>
      </c>
      <c r="P9" s="9" t="n">
        <v>278</v>
      </c>
      <c r="Q9" s="9" t="n">
        <v>1682</v>
      </c>
      <c r="R9" s="11" t="n">
        <v>29777</v>
      </c>
    </row>
    <row r="10" ht="40" customHeight="1">
      <c r="B10" s="7" t="s">
        <v>79</v>
      </c>
      <c r="C10" s="8" t="n">
        <v>483</v>
      </c>
      <c r="D10" s="8" t="n">
        <v>899</v>
      </c>
      <c r="E10" s="8" t="n">
        <v>608</v>
      </c>
      <c r="F10" s="8" t="n">
        <v>88</v>
      </c>
      <c r="G10" s="8" t="n">
        <v>935</v>
      </c>
      <c r="H10" s="8" t="n">
        <v>401</v>
      </c>
      <c r="I10" s="8" t="n">
        <v>54</v>
      </c>
      <c r="J10" s="8" t="n">
        <v>405</v>
      </c>
      <c r="K10" s="8" t="n">
        <v>128</v>
      </c>
      <c r="L10" s="8" t="n">
        <v>193</v>
      </c>
      <c r="M10" s="8" t="n">
        <v>100</v>
      </c>
      <c r="N10" s="8" t="n">
        <v>2919</v>
      </c>
      <c r="O10" s="8" t="n">
        <v>423</v>
      </c>
      <c r="P10" s="8" t="n">
        <v>95</v>
      </c>
      <c r="Q10" s="8" t="n">
        <v>341</v>
      </c>
      <c r="R10" s="8" t="n">
        <v>8072</v>
      </c>
    </row>
    <row r="11" ht="40" customHeight="1">
      <c r="B11" s="7" t="s">
        <v>80</v>
      </c>
      <c r="C11" s="8" t="n">
        <v>446</v>
      </c>
      <c r="D11" s="8" t="n">
        <v>576</v>
      </c>
      <c r="E11" s="8" t="n">
        <v>649</v>
      </c>
      <c r="F11" s="8" t="n">
        <v>65</v>
      </c>
      <c r="G11" s="8" t="n">
        <v>899</v>
      </c>
      <c r="H11" s="8" t="n">
        <v>257</v>
      </c>
      <c r="I11" s="8" t="n">
        <v>38</v>
      </c>
      <c r="J11" s="8" t="n">
        <v>479</v>
      </c>
      <c r="K11" s="8" t="n">
        <v>253</v>
      </c>
      <c r="L11" s="8" t="n">
        <v>150</v>
      </c>
      <c r="M11" s="8" t="n">
        <v>100</v>
      </c>
      <c r="N11" s="8" t="n">
        <v>2718</v>
      </c>
      <c r="O11" s="8" t="n">
        <v>432</v>
      </c>
      <c r="P11" s="8" t="n">
        <v>367</v>
      </c>
      <c r="Q11" s="8" t="n">
        <v>311</v>
      </c>
      <c r="R11" s="8" t="n">
        <v>7740</v>
      </c>
    </row>
    <row r="12" ht="40" customHeight="1">
      <c r="B12" s="7" t="s">
        <v>81</v>
      </c>
      <c r="C12" s="8" t="n">
        <v>436</v>
      </c>
      <c r="D12" s="8" t="n">
        <v>641</v>
      </c>
      <c r="E12" s="8" t="n">
        <v>574</v>
      </c>
      <c r="F12" s="8" t="n">
        <v>51</v>
      </c>
      <c r="G12" s="8" t="n">
        <v>527</v>
      </c>
      <c r="H12" s="8" t="n">
        <v>253</v>
      </c>
      <c r="I12" s="8" t="n">
        <v>39</v>
      </c>
      <c r="J12" s="8" t="n">
        <v>478</v>
      </c>
      <c r="K12" s="8" t="n">
        <v>122</v>
      </c>
      <c r="L12" s="8" t="n">
        <v>106</v>
      </c>
      <c r="M12" s="8" t="n">
        <v>125</v>
      </c>
      <c r="N12" s="8" t="n">
        <v>3181</v>
      </c>
      <c r="O12" s="8" t="n">
        <v>254</v>
      </c>
      <c r="P12" s="8" t="n">
        <v>24</v>
      </c>
      <c r="Q12" s="8" t="n">
        <v>399</v>
      </c>
      <c r="R12" s="8" t="n">
        <v>7210</v>
      </c>
    </row>
    <row r="13" ht="40" customHeight="1">
      <c r="B13" s="7" t="s">
        <v>82</v>
      </c>
      <c r="C13" s="8" t="n">
        <v>458</v>
      </c>
      <c r="D13" s="8" t="n">
        <v>905</v>
      </c>
      <c r="E13" s="8" t="n">
        <v>353</v>
      </c>
      <c r="F13" s="8" t="n">
        <v>63</v>
      </c>
      <c r="G13" s="8" t="n">
        <v>668</v>
      </c>
      <c r="H13" s="8" t="n">
        <v>330</v>
      </c>
      <c r="I13" s="8" t="n">
        <v>62</v>
      </c>
      <c r="J13" s="8" t="n">
        <v>389</v>
      </c>
      <c r="K13" s="8" t="n">
        <v>169</v>
      </c>
      <c r="L13" s="8" t="n">
        <v>219</v>
      </c>
      <c r="M13" s="8" t="n">
        <v>107</v>
      </c>
      <c r="N13" s="8" t="n">
        <v>1639</v>
      </c>
      <c r="O13" s="8" t="n">
        <v>132</v>
      </c>
      <c r="P13" s="8" t="n">
        <v>58</v>
      </c>
      <c r="Q13" s="8" t="n">
        <v>254</v>
      </c>
      <c r="R13" s="8" t="n">
        <v>5806</v>
      </c>
    </row>
    <row r="14" ht="40" customHeight="1">
      <c r="B14" s="3" t="s">
        <v>83</v>
      </c>
      <c r="C14" s="9" t="n">
        <v>1823</v>
      </c>
      <c r="D14" s="9" t="n">
        <v>3021</v>
      </c>
      <c r="E14" s="9" t="n">
        <v>2184</v>
      </c>
      <c r="F14" s="9" t="n">
        <v>267</v>
      </c>
      <c r="G14" s="9" t="n">
        <v>3029</v>
      </c>
      <c r="H14" s="9" t="n">
        <v>1241</v>
      </c>
      <c r="I14" s="9" t="n">
        <v>193</v>
      </c>
      <c r="J14" s="9" t="n">
        <v>1751</v>
      </c>
      <c r="K14" s="9" t="n">
        <v>672</v>
      </c>
      <c r="L14" s="9" t="n">
        <v>668</v>
      </c>
      <c r="M14" s="9" t="n">
        <v>432</v>
      </c>
      <c r="N14" s="9" t="n">
        <v>10457</v>
      </c>
      <c r="O14" s="9" t="n">
        <v>1241</v>
      </c>
      <c r="P14" s="9" t="n">
        <v>544</v>
      </c>
      <c r="Q14" s="9" t="n">
        <v>1305</v>
      </c>
      <c r="R14" s="11" t="n">
        <v>28828</v>
      </c>
    </row>
    <row r="15" ht="40" customHeight="1">
      <c r="B15" s="7" t="s">
        <v>84</v>
      </c>
      <c r="C15" s="8" t="n">
        <v>638</v>
      </c>
      <c r="D15" s="8" t="n">
        <v>665</v>
      </c>
      <c r="E15" s="8" t="n">
        <v>363</v>
      </c>
      <c r="F15" s="8" t="n">
        <v>33</v>
      </c>
      <c r="G15" s="8" t="n">
        <v>1078</v>
      </c>
      <c r="H15" s="8" t="n">
        <v>252</v>
      </c>
      <c r="I15" s="8" t="n">
        <v>29</v>
      </c>
      <c r="J15" s="8" t="n">
        <v>406</v>
      </c>
      <c r="K15" s="8" t="n">
        <v>104</v>
      </c>
      <c r="L15" s="8" t="n">
        <v>196</v>
      </c>
      <c r="M15" s="8" t="n">
        <v>103</v>
      </c>
      <c r="N15" s="8" t="n">
        <v>3553</v>
      </c>
      <c r="O15" s="8" t="n">
        <v>111</v>
      </c>
      <c r="P15" s="8" t="n">
        <v>96</v>
      </c>
      <c r="Q15" s="8" t="n">
        <v>155</v>
      </c>
      <c r="R15" s="8" t="n">
        <v>7782</v>
      </c>
    </row>
    <row r="16" ht="40" customHeight="1">
      <c r="B16" s="7" t="s">
        <v>85</v>
      </c>
      <c r="C16" s="8" t="n">
        <v>520</v>
      </c>
      <c r="D16" s="8" t="n">
        <v>751</v>
      </c>
      <c r="E16" s="8" t="n">
        <v>687</v>
      </c>
      <c r="F16" s="8" t="n">
        <v>89</v>
      </c>
      <c r="G16" s="8" t="n">
        <v>1675</v>
      </c>
      <c r="H16" s="8" t="n">
        <v>232</v>
      </c>
      <c r="I16" s="8" t="n">
        <v>42</v>
      </c>
      <c r="J16" s="8" t="n">
        <v>361</v>
      </c>
      <c r="K16" s="8" t="n">
        <v>83</v>
      </c>
      <c r="L16" s="8" t="n">
        <v>659</v>
      </c>
      <c r="M16" s="8" t="n">
        <v>55</v>
      </c>
      <c r="N16" s="8" t="n">
        <v>2708</v>
      </c>
      <c r="O16" s="8" t="n">
        <v>227</v>
      </c>
      <c r="P16" s="8" t="n">
        <v>178</v>
      </c>
      <c r="Q16" s="8" t="n">
        <v>307</v>
      </c>
      <c r="R16" s="8" t="n">
        <v>8574</v>
      </c>
    </row>
    <row r="17" ht="40" customHeight="1">
      <c r="B17" s="7" t="s">
        <v>86</v>
      </c>
      <c r="C17" s="8" t="n">
        <v>387</v>
      </c>
      <c r="D17" s="8" t="n">
        <v>1019</v>
      </c>
      <c r="E17" s="8" t="n">
        <v>313</v>
      </c>
      <c r="F17" s="8" t="n">
        <v>72</v>
      </c>
      <c r="G17" s="8" t="n">
        <v>702</v>
      </c>
      <c r="H17" s="8" t="n">
        <v>234</v>
      </c>
      <c r="I17" s="8" t="n">
        <v>55</v>
      </c>
      <c r="J17" s="8" t="n">
        <v>417</v>
      </c>
      <c r="K17" s="8" t="n">
        <v>114</v>
      </c>
      <c r="L17" s="8" t="n">
        <v>216</v>
      </c>
      <c r="M17" s="8" t="n">
        <v>107</v>
      </c>
      <c r="N17" s="8" t="n">
        <v>3614</v>
      </c>
      <c r="O17" s="8" t="n">
        <v>176</v>
      </c>
      <c r="P17" s="8" t="n">
        <v>110</v>
      </c>
      <c r="Q17" s="8" t="n">
        <v>234</v>
      </c>
      <c r="R17" s="8" t="n">
        <v>7770</v>
      </c>
    </row>
    <row r="18" ht="40" customHeight="1">
      <c r="B18" s="7" t="s">
        <v>87</v>
      </c>
      <c r="C18" s="8" t="n">
        <v>224</v>
      </c>
      <c r="D18" s="8" t="n">
        <v>438</v>
      </c>
      <c r="E18" s="8" t="n">
        <v>354</v>
      </c>
      <c r="F18" s="8" t="n">
        <v>32</v>
      </c>
      <c r="G18" s="8" t="n">
        <v>1093</v>
      </c>
      <c r="H18" s="8" t="n">
        <v>278</v>
      </c>
      <c r="I18" s="8" t="n">
        <v>38</v>
      </c>
      <c r="J18" s="8" t="n">
        <v>281</v>
      </c>
      <c r="K18" s="8" t="n">
        <v>77</v>
      </c>
      <c r="L18" s="8" t="n">
        <v>364</v>
      </c>
      <c r="M18" s="8" t="n">
        <v>60</v>
      </c>
      <c r="N18" s="8" t="n">
        <v>2276</v>
      </c>
      <c r="O18" s="8" t="n">
        <v>181</v>
      </c>
      <c r="P18" s="8" t="n">
        <v>77</v>
      </c>
      <c r="Q18" s="8" t="n">
        <v>271</v>
      </c>
      <c r="R18" s="8" t="n">
        <v>6044</v>
      </c>
    </row>
    <row r="19" ht="40" customHeight="1">
      <c r="B19" s="3" t="s">
        <v>88</v>
      </c>
      <c r="C19" s="9" t="n">
        <v>1769</v>
      </c>
      <c r="D19" s="9" t="n">
        <v>2873</v>
      </c>
      <c r="E19" s="9" t="n">
        <v>1717</v>
      </c>
      <c r="F19" s="9" t="n">
        <v>226</v>
      </c>
      <c r="G19" s="9" t="n">
        <v>4548</v>
      </c>
      <c r="H19" s="9" t="n">
        <v>996</v>
      </c>
      <c r="I19" s="9" t="n">
        <v>164</v>
      </c>
      <c r="J19" s="9" t="n">
        <v>1465</v>
      </c>
      <c r="K19" s="9" t="n">
        <v>378</v>
      </c>
      <c r="L19" s="9" t="n">
        <v>1435</v>
      </c>
      <c r="M19" s="9" t="n">
        <v>325</v>
      </c>
      <c r="N19" s="9" t="n">
        <v>12151</v>
      </c>
      <c r="O19" s="9" t="n">
        <v>695</v>
      </c>
      <c r="P19" s="9" t="n">
        <v>461</v>
      </c>
      <c r="Q19" s="9" t="n">
        <v>967</v>
      </c>
      <c r="R19" s="11" t="n">
        <v>30170</v>
      </c>
    </row>
    <row r="20" ht="40" customHeight="1">
      <c r="B20" s="7" t="s">
        <v>89</v>
      </c>
      <c r="C20" s="8" t="n">
        <v>342</v>
      </c>
      <c r="D20" s="8" t="n">
        <v>411</v>
      </c>
      <c r="E20" s="8" t="n">
        <v>389</v>
      </c>
      <c r="F20" s="8" t="n">
        <v>19</v>
      </c>
      <c r="G20" s="8" t="n">
        <v>660</v>
      </c>
      <c r="H20" s="8" t="n">
        <v>187</v>
      </c>
      <c r="I20" s="8" t="n">
        <v>77</v>
      </c>
      <c r="J20" s="8" t="n">
        <v>302</v>
      </c>
      <c r="K20" s="8" t="n">
        <v>15</v>
      </c>
      <c r="L20" s="8" t="n">
        <v>135</v>
      </c>
      <c r="M20" s="8" t="n">
        <v>37</v>
      </c>
      <c r="N20" s="8" t="n">
        <v>2396</v>
      </c>
      <c r="O20" s="8" t="n">
        <v>74</v>
      </c>
      <c r="P20" s="8" t="n">
        <v>259</v>
      </c>
      <c r="Q20" s="8" t="n">
        <v>192</v>
      </c>
      <c r="R20" s="8" t="n">
        <v>5495</v>
      </c>
    </row>
    <row r="21" ht="40" customHeight="1">
      <c r="B21" s="7" t="s">
        <v>90</v>
      </c>
      <c r="C21" s="8" t="n">
        <v>557</v>
      </c>
      <c r="D21" s="8" t="n">
        <v>928</v>
      </c>
      <c r="E21" s="8" t="n">
        <v>476</v>
      </c>
      <c r="F21" s="8" t="n">
        <v>19</v>
      </c>
      <c r="G21" s="8" t="n">
        <v>1010</v>
      </c>
      <c r="H21" s="8" t="n">
        <v>221</v>
      </c>
      <c r="I21" s="8" t="n">
        <v>48</v>
      </c>
      <c r="J21" s="8" t="n">
        <v>272</v>
      </c>
      <c r="K21" s="8" t="n">
        <v>69</v>
      </c>
      <c r="L21" s="8" t="n">
        <v>118</v>
      </c>
      <c r="M21" s="8" t="n">
        <v>20</v>
      </c>
      <c r="N21" s="8" t="n">
        <v>2164</v>
      </c>
      <c r="O21" s="8" t="n">
        <v>175</v>
      </c>
      <c r="P21" s="8" t="n">
        <v>213</v>
      </c>
      <c r="Q21" s="8" t="n">
        <v>421</v>
      </c>
      <c r="R21" s="8" t="n">
        <v>6711</v>
      </c>
    </row>
    <row r="22" ht="40" customHeight="1">
      <c r="B22" s="7" t="s">
        <v>91</v>
      </c>
      <c r="C22" s="8" t="n">
        <v>269</v>
      </c>
      <c r="D22" s="8" t="n">
        <v>1006</v>
      </c>
      <c r="E22" s="8" t="n">
        <v>326</v>
      </c>
      <c r="F22" s="8" t="n">
        <v>33</v>
      </c>
      <c r="G22" s="8" t="n">
        <v>1138</v>
      </c>
      <c r="H22" s="8" t="n">
        <v>220</v>
      </c>
      <c r="I22" s="8" t="n">
        <v>31</v>
      </c>
      <c r="J22" s="8" t="n">
        <v>375</v>
      </c>
      <c r="K22" s="8" t="n">
        <v>54</v>
      </c>
      <c r="L22" s="8" t="n">
        <v>266</v>
      </c>
      <c r="M22" s="8" t="n">
        <v>73</v>
      </c>
      <c r="N22" s="8" t="n">
        <v>3718</v>
      </c>
      <c r="O22" s="8" t="n">
        <v>202</v>
      </c>
      <c r="P22" s="8" t="n">
        <v>343</v>
      </c>
      <c r="Q22" s="8" t="n">
        <v>369</v>
      </c>
      <c r="R22" s="8" t="n">
        <v>8423</v>
      </c>
    </row>
    <row r="23" ht="40" customHeight="1">
      <c r="B23" s="7" t="s">
        <v>92</v>
      </c>
      <c r="C23" s="8" t="n">
        <v>457</v>
      </c>
      <c r="D23" s="8" t="n">
        <v>427</v>
      </c>
      <c r="E23" s="8" t="n">
        <v>624</v>
      </c>
      <c r="F23" s="8" t="n">
        <v>29</v>
      </c>
      <c r="G23" s="8" t="n">
        <v>1136</v>
      </c>
      <c r="H23" s="8" t="n">
        <v>86</v>
      </c>
      <c r="I23" s="8" t="n">
        <v>48</v>
      </c>
      <c r="J23" s="8" t="n">
        <v>363</v>
      </c>
      <c r="K23" s="8" t="n">
        <v>72</v>
      </c>
      <c r="L23" s="8" t="n">
        <v>242</v>
      </c>
      <c r="M23" s="8" t="n">
        <v>60</v>
      </c>
      <c r="N23" s="8" t="n">
        <v>2647</v>
      </c>
      <c r="O23" s="8" t="n">
        <v>174</v>
      </c>
      <c r="P23" s="8" t="n">
        <v>297</v>
      </c>
      <c r="Q23" s="8" t="n">
        <v>627</v>
      </c>
      <c r="R23" s="8" t="n">
        <v>7289</v>
      </c>
    </row>
    <row r="24" ht="40" customHeight="1">
      <c r="B24" s="3" t="s">
        <v>93</v>
      </c>
      <c r="C24" s="9" t="n">
        <v>1625</v>
      </c>
      <c r="D24" s="9" t="n">
        <v>2772</v>
      </c>
      <c r="E24" s="9" t="n">
        <v>1815</v>
      </c>
      <c r="F24" s="9" t="n">
        <v>100</v>
      </c>
      <c r="G24" s="9" t="n">
        <v>3944</v>
      </c>
      <c r="H24" s="9" t="n">
        <v>714</v>
      </c>
      <c r="I24" s="9" t="n">
        <v>204</v>
      </c>
      <c r="J24" s="9" t="n">
        <v>1312</v>
      </c>
      <c r="K24" s="9" t="n">
        <v>210</v>
      </c>
      <c r="L24" s="9" t="n">
        <v>761</v>
      </c>
      <c r="M24" s="9" t="n">
        <v>190</v>
      </c>
      <c r="N24" s="9" t="n">
        <v>10925</v>
      </c>
      <c r="O24" s="9" t="n">
        <v>625</v>
      </c>
      <c r="P24" s="9" t="n">
        <v>1112</v>
      </c>
      <c r="Q24" s="9" t="n">
        <v>1609</v>
      </c>
      <c r="R24" s="11" t="n">
        <v>27918</v>
      </c>
    </row>
    <row r="25" ht="40" customHeight="1">
      <c r="B25" s="7" t="s">
        <v>94</v>
      </c>
      <c r="C25" s="8" t="n">
        <v>359</v>
      </c>
      <c r="D25" s="8" t="n">
        <v>394</v>
      </c>
      <c r="E25" s="8" t="n">
        <v>221</v>
      </c>
      <c r="F25" s="8" t="n">
        <v>25</v>
      </c>
      <c r="G25" s="8" t="n">
        <v>1031</v>
      </c>
      <c r="H25" s="8" t="n">
        <v>124</v>
      </c>
      <c r="I25" s="8" t="n">
        <v>18</v>
      </c>
      <c r="J25" s="8" t="n">
        <v>495</v>
      </c>
      <c r="K25" s="8" t="n">
        <v>18</v>
      </c>
      <c r="L25" s="8" t="n">
        <v>121</v>
      </c>
      <c r="M25" s="8" t="n">
        <v>43</v>
      </c>
      <c r="N25" s="8" t="n">
        <v>2421</v>
      </c>
      <c r="O25" s="8" t="n">
        <v>227</v>
      </c>
      <c r="P25" s="8" t="n">
        <v>86</v>
      </c>
      <c r="Q25" s="8" t="n">
        <v>313</v>
      </c>
      <c r="R25" s="8" t="n">
        <v>5896</v>
      </c>
    </row>
    <row r="27" ht="18" customHeight="1">
      <c r="B27" s="5" t="s">
        <v>96</v>
      </c>
    </row>
    <row r="28" ht="18" customHeight="1">
      <c r="B28" s="5" t="s">
        <v>97</v>
      </c>
    </row>
    <row r="29" ht="18" customHeight="1">
      <c r="B29" s="5" t="s">
        <v>98</v>
      </c>
    </row>
    <row r="30" ht="18" customHeight="1">
      <c r="B30" s="5"/>
    </row>
    <row r="31" ht="18" customHeight="1">
      <c r="B31" s="5"/>
    </row>
    <row r="32" ht="18" customHeight="1">
      <c r="B32" s="5"/>
    </row>
    <row r="33" ht="18" customHeight="1">
      <c r="B33" s="5"/>
    </row>
    <row r="34" ht="18" customHeight="1">
      <c r="B34" s="5"/>
    </row>
    <row r="35" ht="18" customHeight="1">
      <c r="B35" s="5"/>
    </row>
  </sheetData>
  <pageMargins left="0.7" right="0.7" top="0.75" bottom="0.75" header="0.3" footer="0.3"/>
  <pageSetup paperSize="9" orientation="portrait" horizontalDpi="300" verticalDpi="300" r:id="rId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70" showGridLines="0" tabSelected="false">
      <pane ySplit="5" xSplit="2" topLeftCell="C6" activePane="bottomRight" state="frozen"/>
      <selection pane="bottomRight"/>
    </sheetView>
  </sheetViews>
  <sheetFormatPr defaultRowHeight="15.0" baseColWidth="10"/>
  <cols>
    <col min="1" max="1" width="8.71" hidden="0" customWidth="1"/>
    <col min="2" max="2" width="35.71" hidden="0" customWidth="1"/>
    <col min="3" max="3" width="30.71" hidden="0" customWidth="1"/>
    <col min="4" max="4" width="30.71" hidden="0" customWidth="1"/>
    <col min="5" max="5" width="30.71" hidden="0" customWidth="1"/>
    <col min="6" max="6" width="30.71" hidden="0" customWidth="1"/>
    <col min="7" max="7" width="30.71" hidden="0" customWidth="1"/>
    <col min="8" max="8" width="30.71" hidden="0" customWidth="1"/>
    <col min="9" max="9" width="30.71" hidden="0" customWidth="1"/>
    <col min="11" max="11" width="15.71" hidden="0" customWidth="1"/>
  </cols>
  <sheetData>
    <row r="1" ht="120" customHeight="1"/>
    <row r="2">
      <c r="B2" s="6" t="s">
        <v>213</v>
      </c>
    </row>
    <row r="4" ht="30" customHeight="1">
      <c r="B4" s="1" t="s">
        <v>95</v>
      </c>
      <c r="C4" s="1" t="s">
        <v>220</v>
      </c>
      <c r="D4" s="1"/>
      <c r="E4" s="1"/>
      <c r="F4" s="1"/>
      <c r="G4" s="1"/>
      <c r="H4" s="1"/>
      <c r="I4" s="10" t="s">
        <v>212</v>
      </c>
      <c r="K4" s="20" t="str">
        <f>=HYPERLINK("#'ÍNDICE'!A1", "Índice")</f>
      </c>
    </row>
    <row r="5" ht="30" customHeight="1">
      <c r="B5" s="1" t="s">
        <v>68</v>
      </c>
      <c r="C5" s="1" t="s">
        <v>214</v>
      </c>
      <c r="D5" s="1" t="s">
        <v>215</v>
      </c>
      <c r="E5" s="1" t="s">
        <v>216</v>
      </c>
      <c r="F5" s="1" t="s">
        <v>217</v>
      </c>
      <c r="G5" s="1" t="s">
        <v>218</v>
      </c>
      <c r="H5" s="1" t="s">
        <v>219</v>
      </c>
      <c r="I5" s="10" t="s">
        <v>212</v>
      </c>
    </row>
    <row r="6" ht="40" customHeight="1">
      <c r="B6" s="7" t="s">
        <v>74</v>
      </c>
      <c r="C6" s="8" t="n">
        <v>1277</v>
      </c>
      <c r="D6" s="8" t="n">
        <v>1115</v>
      </c>
      <c r="E6" s="8" t="n">
        <v>726</v>
      </c>
      <c r="F6" s="8" t="n">
        <v>430</v>
      </c>
      <c r="G6" s="8" t="n">
        <v>306</v>
      </c>
      <c r="H6" s="8" t="n">
        <v>1674</v>
      </c>
      <c r="I6" s="8" t="n">
        <v>5528</v>
      </c>
    </row>
    <row r="7" ht="40" customHeight="1">
      <c r="B7" s="7" t="s">
        <v>75</v>
      </c>
      <c r="C7" s="8" t="n">
        <v>1376</v>
      </c>
      <c r="D7" s="8" t="n">
        <v>1276</v>
      </c>
      <c r="E7" s="8" t="n">
        <v>825</v>
      </c>
      <c r="F7" s="8" t="n">
        <v>593</v>
      </c>
      <c r="G7" s="8" t="n">
        <v>403</v>
      </c>
      <c r="H7" s="8" t="n">
        <v>3450</v>
      </c>
      <c r="I7" s="8" t="n">
        <v>7923</v>
      </c>
    </row>
    <row r="8" ht="40" customHeight="1">
      <c r="B8" s="7" t="s">
        <v>76</v>
      </c>
      <c r="C8" s="8" t="n">
        <v>1189</v>
      </c>
      <c r="D8" s="8" t="n">
        <v>1308</v>
      </c>
      <c r="E8" s="8" t="n">
        <v>910</v>
      </c>
      <c r="F8" s="8" t="n">
        <v>664</v>
      </c>
      <c r="G8" s="8" t="n">
        <v>496</v>
      </c>
      <c r="H8" s="8" t="n">
        <v>3966</v>
      </c>
      <c r="I8" s="8" t="n">
        <v>8533</v>
      </c>
    </row>
    <row r="9" ht="40" customHeight="1">
      <c r="B9" s="7" t="s">
        <v>77</v>
      </c>
      <c r="C9" s="8" t="n">
        <v>1510</v>
      </c>
      <c r="D9" s="8" t="n">
        <v>1314</v>
      </c>
      <c r="E9" s="8" t="n">
        <v>733</v>
      </c>
      <c r="F9" s="8" t="n">
        <v>640</v>
      </c>
      <c r="G9" s="8" t="n">
        <v>350</v>
      </c>
      <c r="H9" s="8" t="n">
        <v>3246</v>
      </c>
      <c r="I9" s="8" t="n">
        <v>7793</v>
      </c>
    </row>
    <row r="10" ht="40" customHeight="1">
      <c r="B10" s="3" t="s">
        <v>78</v>
      </c>
      <c r="C10" s="9" t="n">
        <v>5352</v>
      </c>
      <c r="D10" s="9" t="n">
        <v>5013</v>
      </c>
      <c r="E10" s="9" t="n">
        <v>3194</v>
      </c>
      <c r="F10" s="9" t="n">
        <v>2327</v>
      </c>
      <c r="G10" s="9" t="n">
        <v>1555</v>
      </c>
      <c r="H10" s="9" t="n">
        <v>12336</v>
      </c>
      <c r="I10" s="11" t="n">
        <v>29777</v>
      </c>
    </row>
    <row r="11" ht="40" customHeight="1">
      <c r="B11" s="7" t="s">
        <v>79</v>
      </c>
      <c r="C11" s="8" t="n">
        <v>1220</v>
      </c>
      <c r="D11" s="8" t="n">
        <v>1054</v>
      </c>
      <c r="E11" s="8" t="n">
        <v>704</v>
      </c>
      <c r="F11" s="8" t="n">
        <v>629</v>
      </c>
      <c r="G11" s="8" t="n">
        <v>334</v>
      </c>
      <c r="H11" s="8" t="n">
        <v>4131</v>
      </c>
      <c r="I11" s="8" t="n">
        <v>8072</v>
      </c>
    </row>
    <row r="12" ht="40" customHeight="1">
      <c r="B12" s="7" t="s">
        <v>80</v>
      </c>
      <c r="C12" s="8" t="n">
        <v>1282</v>
      </c>
      <c r="D12" s="8" t="n">
        <v>1068</v>
      </c>
      <c r="E12" s="8" t="n">
        <v>703</v>
      </c>
      <c r="F12" s="8" t="n">
        <v>535</v>
      </c>
      <c r="G12" s="8" t="n">
        <v>346</v>
      </c>
      <c r="H12" s="8" t="n">
        <v>3806</v>
      </c>
      <c r="I12" s="8" t="n">
        <v>7740</v>
      </c>
    </row>
    <row r="13" ht="40" customHeight="1">
      <c r="B13" s="7" t="s">
        <v>81</v>
      </c>
      <c r="C13" s="8" t="n">
        <v>1031</v>
      </c>
      <c r="D13" s="8" t="n">
        <v>979</v>
      </c>
      <c r="E13" s="8" t="n">
        <v>681</v>
      </c>
      <c r="F13" s="8" t="n">
        <v>531</v>
      </c>
      <c r="G13" s="8" t="n">
        <v>317</v>
      </c>
      <c r="H13" s="8" t="n">
        <v>3671</v>
      </c>
      <c r="I13" s="8" t="n">
        <v>7210</v>
      </c>
    </row>
    <row r="14" ht="40" customHeight="1">
      <c r="B14" s="7" t="s">
        <v>82</v>
      </c>
      <c r="C14" s="8" t="n">
        <v>800</v>
      </c>
      <c r="D14" s="8" t="n">
        <v>883</v>
      </c>
      <c r="E14" s="8" t="n">
        <v>545</v>
      </c>
      <c r="F14" s="8" t="n">
        <v>567</v>
      </c>
      <c r="G14" s="8" t="n">
        <v>264</v>
      </c>
      <c r="H14" s="8" t="n">
        <v>2747</v>
      </c>
      <c r="I14" s="8" t="n">
        <v>5806</v>
      </c>
    </row>
    <row r="15" ht="40" customHeight="1">
      <c r="B15" s="3" t="s">
        <v>83</v>
      </c>
      <c r="C15" s="9" t="n">
        <v>4333</v>
      </c>
      <c r="D15" s="9" t="n">
        <v>3984</v>
      </c>
      <c r="E15" s="9" t="n">
        <v>2633</v>
      </c>
      <c r="F15" s="9" t="n">
        <v>2262</v>
      </c>
      <c r="G15" s="9" t="n">
        <v>1261</v>
      </c>
      <c r="H15" s="9" t="n">
        <v>14355</v>
      </c>
      <c r="I15" s="11" t="n">
        <v>28828</v>
      </c>
    </row>
    <row r="16" ht="40" customHeight="1">
      <c r="B16" s="7" t="s">
        <v>84</v>
      </c>
      <c r="C16" s="8" t="n">
        <v>1129</v>
      </c>
      <c r="D16" s="8" t="n">
        <v>987</v>
      </c>
      <c r="E16" s="8" t="n">
        <v>546</v>
      </c>
      <c r="F16" s="8" t="n">
        <v>478</v>
      </c>
      <c r="G16" s="8" t="n">
        <v>347</v>
      </c>
      <c r="H16" s="8" t="n">
        <v>4295</v>
      </c>
      <c r="I16" s="8" t="n">
        <v>7782</v>
      </c>
    </row>
    <row r="17" ht="40" customHeight="1">
      <c r="B17" s="7" t="s">
        <v>85</v>
      </c>
      <c r="C17" s="8" t="n">
        <v>1855</v>
      </c>
      <c r="D17" s="8" t="n">
        <v>1143</v>
      </c>
      <c r="E17" s="8" t="n">
        <v>659</v>
      </c>
      <c r="F17" s="8" t="n">
        <v>493</v>
      </c>
      <c r="G17" s="8" t="n">
        <v>406</v>
      </c>
      <c r="H17" s="8" t="n">
        <v>4018</v>
      </c>
      <c r="I17" s="8" t="n">
        <v>8574</v>
      </c>
    </row>
    <row r="18" ht="40" customHeight="1">
      <c r="B18" s="7" t="s">
        <v>86</v>
      </c>
      <c r="C18" s="8" t="n">
        <v>933</v>
      </c>
      <c r="D18" s="8" t="n">
        <v>916</v>
      </c>
      <c r="E18" s="8" t="n">
        <v>707</v>
      </c>
      <c r="F18" s="8" t="n">
        <v>479</v>
      </c>
      <c r="G18" s="8" t="n">
        <v>316</v>
      </c>
      <c r="H18" s="8" t="n">
        <v>4419</v>
      </c>
      <c r="I18" s="8" t="n">
        <v>7770</v>
      </c>
    </row>
    <row r="19" ht="40" customHeight="1">
      <c r="B19" s="7" t="s">
        <v>87</v>
      </c>
      <c r="C19" s="8" t="n">
        <v>1167</v>
      </c>
      <c r="D19" s="8" t="n">
        <v>981</v>
      </c>
      <c r="E19" s="8" t="n">
        <v>611</v>
      </c>
      <c r="F19" s="8" t="n">
        <v>433</v>
      </c>
      <c r="G19" s="8" t="n">
        <v>292</v>
      </c>
      <c r="H19" s="8" t="n">
        <v>2560</v>
      </c>
      <c r="I19" s="8" t="n">
        <v>6044</v>
      </c>
    </row>
    <row r="20" ht="40" customHeight="1">
      <c r="B20" s="3" t="s">
        <v>88</v>
      </c>
      <c r="C20" s="9" t="n">
        <v>5084</v>
      </c>
      <c r="D20" s="9" t="n">
        <v>4027</v>
      </c>
      <c r="E20" s="9" t="n">
        <v>2523</v>
      </c>
      <c r="F20" s="9" t="n">
        <v>1883</v>
      </c>
      <c r="G20" s="9" t="n">
        <v>1361</v>
      </c>
      <c r="H20" s="9" t="n">
        <v>15292</v>
      </c>
      <c r="I20" s="11" t="n">
        <v>30170</v>
      </c>
    </row>
    <row r="21" ht="40" customHeight="1">
      <c r="B21" s="7" t="s">
        <v>89</v>
      </c>
      <c r="C21" s="8" t="n">
        <v>572</v>
      </c>
      <c r="D21" s="8" t="n">
        <v>911</v>
      </c>
      <c r="E21" s="8" t="n">
        <v>534</v>
      </c>
      <c r="F21" s="8" t="n">
        <v>413</v>
      </c>
      <c r="G21" s="8" t="n">
        <v>404</v>
      </c>
      <c r="H21" s="8" t="n">
        <v>2661</v>
      </c>
      <c r="I21" s="8" t="n">
        <v>5495</v>
      </c>
    </row>
    <row r="22" ht="40" customHeight="1">
      <c r="B22" s="7" t="s">
        <v>90</v>
      </c>
      <c r="C22" s="8" t="n">
        <v>978</v>
      </c>
      <c r="D22" s="8" t="n">
        <v>1284</v>
      </c>
      <c r="E22" s="8" t="n">
        <v>573</v>
      </c>
      <c r="F22" s="8" t="n">
        <v>577</v>
      </c>
      <c r="G22" s="8" t="n">
        <v>382</v>
      </c>
      <c r="H22" s="8" t="n">
        <v>2917</v>
      </c>
      <c r="I22" s="8" t="n">
        <v>6711</v>
      </c>
    </row>
    <row r="23" ht="40" customHeight="1">
      <c r="B23" s="7" t="s">
        <v>91</v>
      </c>
      <c r="C23" s="8" t="n">
        <v>997</v>
      </c>
      <c r="D23" s="8" t="n">
        <v>1111</v>
      </c>
      <c r="E23" s="8" t="n">
        <v>740</v>
      </c>
      <c r="F23" s="8" t="n">
        <v>589</v>
      </c>
      <c r="G23" s="8" t="n">
        <v>337</v>
      </c>
      <c r="H23" s="8" t="n">
        <v>4649</v>
      </c>
      <c r="I23" s="8" t="n">
        <v>8423</v>
      </c>
    </row>
    <row r="24" ht="40" customHeight="1">
      <c r="B24" s="7" t="s">
        <v>92</v>
      </c>
      <c r="C24" s="8" t="n">
        <v>1335</v>
      </c>
      <c r="D24" s="8" t="n">
        <v>1197</v>
      </c>
      <c r="E24" s="8" t="n">
        <v>636</v>
      </c>
      <c r="F24" s="8" t="n">
        <v>496</v>
      </c>
      <c r="G24" s="8" t="n">
        <v>328</v>
      </c>
      <c r="H24" s="8" t="n">
        <v>3297</v>
      </c>
      <c r="I24" s="8" t="n">
        <v>7289</v>
      </c>
    </row>
    <row r="25" ht="40" customHeight="1">
      <c r="B25" s="3" t="s">
        <v>93</v>
      </c>
      <c r="C25" s="9" t="n">
        <v>3882</v>
      </c>
      <c r="D25" s="9" t="n">
        <v>4503</v>
      </c>
      <c r="E25" s="9" t="n">
        <v>2483</v>
      </c>
      <c r="F25" s="9" t="n">
        <v>2075</v>
      </c>
      <c r="G25" s="9" t="n">
        <v>1451</v>
      </c>
      <c r="H25" s="9" t="n">
        <v>13524</v>
      </c>
      <c r="I25" s="11" t="n">
        <v>27918</v>
      </c>
    </row>
    <row r="26" ht="40" customHeight="1">
      <c r="B26" s="7" t="s">
        <v>94</v>
      </c>
      <c r="C26" s="8" t="n">
        <v>1108</v>
      </c>
      <c r="D26" s="8" t="n">
        <v>781</v>
      </c>
      <c r="E26" s="8" t="n">
        <v>540</v>
      </c>
      <c r="F26" s="8" t="n">
        <v>481</v>
      </c>
      <c r="G26" s="8" t="n">
        <v>409</v>
      </c>
      <c r="H26" s="8" t="n">
        <v>2577</v>
      </c>
      <c r="I26" s="8" t="n">
        <v>5896</v>
      </c>
    </row>
    <row r="28" ht="18" customHeight="1">
      <c r="B28" s="5" t="s">
        <v>96</v>
      </c>
    </row>
    <row r="29" ht="18" customHeight="1">
      <c r="B29" s="5" t="s">
        <v>97</v>
      </c>
    </row>
    <row r="30" ht="18" customHeight="1">
      <c r="B30" s="5" t="s">
        <v>98</v>
      </c>
    </row>
    <row r="31" ht="18" customHeight="1">
      <c r="B31" s="5"/>
    </row>
    <row r="32" ht="18" customHeight="1">
      <c r="B32" s="5"/>
    </row>
    <row r="33" ht="18" customHeight="1">
      <c r="B33" s="5"/>
    </row>
    <row r="34" ht="18" customHeight="1">
      <c r="B34" s="5"/>
    </row>
    <row r="35" ht="18" customHeight="1">
      <c r="B35" s="5"/>
    </row>
  </sheetData>
  <mergeCells count="4">
    <mergeCell ref="B4:B5"/>
    <mergeCell ref="I4:I5"/>
    <mergeCell ref="C4:H4"/>
    <mergeCell ref="K4:K5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70" showGridLines="0" tabSelected="false">
      <pane ySplit="5" xSplit="2" topLeftCell="C6" activePane="bottomRight" state="frozen"/>
      <selection pane="bottomRight"/>
    </sheetView>
  </sheetViews>
  <sheetFormatPr defaultRowHeight="15.0" baseColWidth="10"/>
  <cols>
    <col min="1" max="1" width="8.71" hidden="0" customWidth="1"/>
    <col min="2" max="2" width="35.71" hidden="0" customWidth="1"/>
    <col min="3" max="3" width="25.71" hidden="0" customWidth="1"/>
    <col min="4" max="4" width="25.71" hidden="0" customWidth="1"/>
    <col min="5" max="5" width="25.71" hidden="0" customWidth="1"/>
    <col min="6" max="6" width="25.71" hidden="0" customWidth="1"/>
    <col min="7" max="7" width="28.71" hidden="0" customWidth="1"/>
    <col min="8" max="8" width="20.71" hidden="0" customWidth="1"/>
    <col min="10" max="10" width="15.71" hidden="0" customWidth="1"/>
  </cols>
  <sheetData>
    <row r="1" ht="100" customHeight="1"/>
    <row r="2">
      <c r="B2" s="6" t="s">
        <v>221</v>
      </c>
    </row>
    <row r="4" ht="28" customHeight="1">
      <c r="B4" s="1" t="s">
        <v>95</v>
      </c>
      <c r="C4" s="1" t="s">
        <v>222</v>
      </c>
      <c r="D4" s="1"/>
      <c r="E4" s="1"/>
      <c r="F4" s="1"/>
      <c r="G4" s="1"/>
      <c r="H4" s="10" t="s">
        <v>223</v>
      </c>
      <c r="J4" s="20" t="str">
        <f>=HYPERLINK("#'ÍNDICE'!A1", "Índice")</f>
      </c>
    </row>
    <row r="5" ht="35" customHeight="1">
      <c r="B5" s="1"/>
      <c r="C5" s="1" t="s">
        <v>224</v>
      </c>
      <c r="D5" s="1" t="s">
        <v>225</v>
      </c>
      <c r="E5" s="1" t="s">
        <v>226</v>
      </c>
      <c r="F5" s="1" t="s">
        <v>227</v>
      </c>
      <c r="G5" s="1" t="s">
        <v>228</v>
      </c>
      <c r="H5" s="10"/>
    </row>
    <row r="6" ht="40" customHeight="1">
      <c r="B6" s="7" t="s">
        <v>74</v>
      </c>
      <c r="C6" s="8" t="n">
        <v>509</v>
      </c>
      <c r="D6" s="8" t="n">
        <v>669</v>
      </c>
      <c r="E6" s="8" t="n">
        <v>2037</v>
      </c>
      <c r="F6" s="8" t="n">
        <v>716</v>
      </c>
      <c r="G6" s="8" t="n">
        <v>1467</v>
      </c>
      <c r="H6" s="8" t="n">
        <v>5398</v>
      </c>
    </row>
    <row r="7" ht="40" customHeight="1">
      <c r="B7" s="7" t="s">
        <v>75</v>
      </c>
      <c r="C7" s="8" t="n">
        <v>1626</v>
      </c>
      <c r="D7" s="8" t="n">
        <v>738</v>
      </c>
      <c r="E7" s="8" t="n">
        <v>2167</v>
      </c>
      <c r="F7" s="8" t="n">
        <v>1853</v>
      </c>
      <c r="G7" s="8" t="n">
        <v>1341</v>
      </c>
      <c r="H7" s="8" t="n">
        <v>7725</v>
      </c>
    </row>
    <row r="8" ht="40" customHeight="1">
      <c r="B8" s="7" t="s">
        <v>76</v>
      </c>
      <c r="C8" s="8" t="n">
        <v>2028</v>
      </c>
      <c r="D8" s="8" t="n">
        <v>826</v>
      </c>
      <c r="E8" s="8" t="n">
        <v>2369</v>
      </c>
      <c r="F8" s="8" t="n">
        <v>1760</v>
      </c>
      <c r="G8" s="8" t="n">
        <v>1318</v>
      </c>
      <c r="H8" s="8" t="n">
        <v>8301</v>
      </c>
    </row>
    <row r="9" ht="40" customHeight="1">
      <c r="B9" s="7" t="s">
        <v>77</v>
      </c>
      <c r="C9" s="8" t="n">
        <v>1889</v>
      </c>
      <c r="D9" s="8" t="n">
        <v>763</v>
      </c>
      <c r="E9" s="8" t="n">
        <v>2171</v>
      </c>
      <c r="F9" s="8" t="n">
        <v>1591</v>
      </c>
      <c r="G9" s="8" t="n">
        <v>1126</v>
      </c>
      <c r="H9" s="8" t="n">
        <v>7540</v>
      </c>
    </row>
    <row r="10" ht="40" customHeight="1">
      <c r="B10" s="3" t="s">
        <v>78</v>
      </c>
      <c r="C10" s="9" t="n">
        <v>6052</v>
      </c>
      <c r="D10" s="9" t="n">
        <v>2996</v>
      </c>
      <c r="E10" s="9" t="n">
        <v>8744</v>
      </c>
      <c r="F10" s="9" t="n">
        <v>5920</v>
      </c>
      <c r="G10" s="9" t="n">
        <v>5252</v>
      </c>
      <c r="H10" s="11" t="n">
        <v>28964</v>
      </c>
    </row>
    <row r="11" ht="40" customHeight="1">
      <c r="B11" s="7" t="s">
        <v>79</v>
      </c>
      <c r="C11" s="8" t="n">
        <v>2161</v>
      </c>
      <c r="D11" s="8" t="n">
        <v>769</v>
      </c>
      <c r="E11" s="8" t="n">
        <v>1721</v>
      </c>
      <c r="F11" s="8" t="n">
        <v>728</v>
      </c>
      <c r="G11" s="8" t="n">
        <v>2497</v>
      </c>
      <c r="H11" s="8" t="n">
        <v>7876</v>
      </c>
    </row>
    <row r="12" ht="40" customHeight="1">
      <c r="B12" s="7" t="s">
        <v>80</v>
      </c>
      <c r="C12" s="8" t="n">
        <v>1873</v>
      </c>
      <c r="D12" s="8" t="n">
        <v>662</v>
      </c>
      <c r="E12" s="8" t="n">
        <v>2153</v>
      </c>
      <c r="F12" s="8" t="n">
        <v>798</v>
      </c>
      <c r="G12" s="8" t="n">
        <v>2080</v>
      </c>
      <c r="H12" s="8" t="n">
        <v>7566</v>
      </c>
    </row>
    <row r="13" ht="40" customHeight="1">
      <c r="B13" s="7" t="s">
        <v>81</v>
      </c>
      <c r="C13" s="8" t="n">
        <v>1795</v>
      </c>
      <c r="D13" s="8" t="n">
        <v>533</v>
      </c>
      <c r="E13" s="8" t="n">
        <v>1796</v>
      </c>
      <c r="F13" s="8" t="n">
        <v>679</v>
      </c>
      <c r="G13" s="8" t="n">
        <v>2221</v>
      </c>
      <c r="H13" s="8" t="n">
        <v>7024</v>
      </c>
    </row>
    <row r="14" ht="40" customHeight="1">
      <c r="B14" s="7" t="s">
        <v>82</v>
      </c>
      <c r="C14" s="8" t="n">
        <v>925</v>
      </c>
      <c r="D14" s="8" t="n">
        <v>555</v>
      </c>
      <c r="E14" s="8" t="n">
        <v>1509</v>
      </c>
      <c r="F14" s="8" t="n">
        <v>593</v>
      </c>
      <c r="G14" s="8" t="n">
        <v>2110</v>
      </c>
      <c r="H14" s="8" t="n">
        <v>5692</v>
      </c>
    </row>
    <row r="15" ht="40" customHeight="1">
      <c r="B15" s="3" t="s">
        <v>83</v>
      </c>
      <c r="C15" s="9" t="n">
        <v>6754</v>
      </c>
      <c r="D15" s="9" t="n">
        <v>2519</v>
      </c>
      <c r="E15" s="9" t="n">
        <v>7179</v>
      </c>
      <c r="F15" s="9" t="n">
        <v>2798</v>
      </c>
      <c r="G15" s="9" t="n">
        <v>8908</v>
      </c>
      <c r="H15" s="11" t="n">
        <v>28158</v>
      </c>
    </row>
    <row r="16" ht="40" customHeight="1">
      <c r="B16" s="7" t="s">
        <v>84</v>
      </c>
      <c r="C16" s="8" t="n">
        <v>3188</v>
      </c>
      <c r="D16" s="8" t="n">
        <v>806</v>
      </c>
      <c r="E16" s="8" t="n">
        <v>1856</v>
      </c>
      <c r="F16" s="8" t="n">
        <v>565</v>
      </c>
      <c r="G16" s="8" t="n">
        <v>1239</v>
      </c>
      <c r="H16" s="8" t="n">
        <v>7654</v>
      </c>
    </row>
    <row r="17" ht="40" customHeight="1">
      <c r="B17" s="7" t="s">
        <v>85</v>
      </c>
      <c r="C17" s="8" t="n">
        <v>2157</v>
      </c>
      <c r="D17" s="8" t="n">
        <v>902</v>
      </c>
      <c r="E17" s="8" t="n">
        <v>3009</v>
      </c>
      <c r="F17" s="8" t="n">
        <v>583</v>
      </c>
      <c r="G17" s="8" t="n">
        <v>1743</v>
      </c>
      <c r="H17" s="8" t="n">
        <v>8394</v>
      </c>
    </row>
    <row r="18" ht="40" customHeight="1">
      <c r="B18" s="7" t="s">
        <v>86</v>
      </c>
      <c r="C18" s="8" t="n">
        <v>2959</v>
      </c>
      <c r="D18" s="8" t="n">
        <v>677</v>
      </c>
      <c r="E18" s="8" t="n">
        <v>2221</v>
      </c>
      <c r="F18" s="8" t="n">
        <v>549</v>
      </c>
      <c r="G18" s="8" t="n">
        <v>1205</v>
      </c>
      <c r="H18" s="8" t="n">
        <v>7611</v>
      </c>
    </row>
    <row r="19" ht="40" customHeight="1">
      <c r="B19" s="7" t="s">
        <v>87</v>
      </c>
      <c r="C19" s="8" t="n">
        <v>2358</v>
      </c>
      <c r="D19" s="8" t="n">
        <v>559</v>
      </c>
      <c r="E19" s="8" t="n">
        <v>1687</v>
      </c>
      <c r="F19" s="8" t="n">
        <v>411</v>
      </c>
      <c r="G19" s="8" t="n">
        <v>785</v>
      </c>
      <c r="H19" s="8" t="n">
        <v>5800</v>
      </c>
    </row>
    <row r="20" ht="40" customHeight="1">
      <c r="B20" s="3" t="s">
        <v>88</v>
      </c>
      <c r="C20" s="9" t="n">
        <v>10662</v>
      </c>
      <c r="D20" s="9" t="n">
        <v>2944</v>
      </c>
      <c r="E20" s="9" t="n">
        <v>8773</v>
      </c>
      <c r="F20" s="9" t="n">
        <v>2108</v>
      </c>
      <c r="G20" s="9" t="n">
        <v>4972</v>
      </c>
      <c r="H20" s="11" t="n">
        <v>29459</v>
      </c>
    </row>
    <row r="21" ht="40" customHeight="1">
      <c r="B21" s="7" t="s">
        <v>89</v>
      </c>
      <c r="C21" s="8" t="n">
        <v>2489</v>
      </c>
      <c r="D21" s="8" t="n">
        <v>845</v>
      </c>
      <c r="E21" s="8" t="n">
        <v>1443</v>
      </c>
      <c r="F21" s="8" t="n">
        <v>288</v>
      </c>
      <c r="G21" s="8" t="n">
        <v>170</v>
      </c>
      <c r="H21" s="8" t="n">
        <v>5235</v>
      </c>
    </row>
    <row r="22" ht="40" customHeight="1">
      <c r="B22" s="7" t="s">
        <v>90</v>
      </c>
      <c r="C22" s="8" t="n">
        <v>2504</v>
      </c>
      <c r="D22" s="8" t="n">
        <v>1197</v>
      </c>
      <c r="E22" s="8" t="n">
        <v>2199</v>
      </c>
      <c r="F22" s="8" t="n">
        <v>404</v>
      </c>
      <c r="G22" s="8" t="n">
        <v>162</v>
      </c>
      <c r="H22" s="8" t="n">
        <v>6466</v>
      </c>
    </row>
    <row r="23" ht="40" customHeight="1">
      <c r="B23" s="7" t="s">
        <v>91</v>
      </c>
      <c r="C23" s="8" t="n">
        <v>3886</v>
      </c>
      <c r="D23" s="8" t="n">
        <v>1394</v>
      </c>
      <c r="E23" s="8" t="n">
        <v>2177</v>
      </c>
      <c r="F23" s="8" t="n">
        <v>411</v>
      </c>
      <c r="G23" s="8" t="n">
        <v>191</v>
      </c>
      <c r="H23" s="8" t="n">
        <v>8059</v>
      </c>
    </row>
    <row r="24" ht="40" customHeight="1">
      <c r="B24" s="7" t="s">
        <v>92</v>
      </c>
      <c r="C24" s="8" t="n">
        <v>2926</v>
      </c>
      <c r="D24" s="8" t="n">
        <v>1131</v>
      </c>
      <c r="E24" s="8" t="n">
        <v>2486</v>
      </c>
      <c r="F24" s="8" t="n">
        <v>356</v>
      </c>
      <c r="G24" s="8" t="n">
        <v>141</v>
      </c>
      <c r="H24" s="8" t="n">
        <v>7040</v>
      </c>
    </row>
    <row r="25" ht="40" customHeight="1">
      <c r="B25" s="3" t="s">
        <v>93</v>
      </c>
      <c r="C25" s="9" t="n">
        <v>11805</v>
      </c>
      <c r="D25" s="9" t="n">
        <v>4567</v>
      </c>
      <c r="E25" s="9" t="n">
        <v>8305</v>
      </c>
      <c r="F25" s="9" t="n">
        <v>1459</v>
      </c>
      <c r="G25" s="9" t="n">
        <v>664</v>
      </c>
      <c r="H25" s="11" t="n">
        <v>26800</v>
      </c>
    </row>
    <row r="26" ht="40" customHeight="1">
      <c r="B26" s="7" t="s">
        <v>94</v>
      </c>
      <c r="C26" s="8" t="n">
        <v>1544</v>
      </c>
      <c r="D26" s="8" t="n">
        <v>387</v>
      </c>
      <c r="E26" s="8" t="n">
        <v>1538</v>
      </c>
      <c r="F26" s="8" t="n">
        <v>299</v>
      </c>
      <c r="G26" s="8" t="n">
        <v>1985</v>
      </c>
      <c r="H26" s="8" t="n">
        <v>5753</v>
      </c>
    </row>
    <row r="28" ht="18" customHeight="1">
      <c r="B28" s="5" t="s">
        <v>96</v>
      </c>
    </row>
    <row r="29" ht="18" customHeight="1">
      <c r="B29" s="5" t="s">
        <v>97</v>
      </c>
    </row>
    <row r="30" ht="18" customHeight="1">
      <c r="B30" s="5" t="s">
        <v>229</v>
      </c>
    </row>
    <row r="31" ht="18" customHeight="1">
      <c r="B31" s="5" t="s">
        <v>127</v>
      </c>
    </row>
    <row r="32" ht="18" customHeight="1">
      <c r="B32" s="5"/>
    </row>
    <row r="33" ht="18" customHeight="1">
      <c r="B33" s="5"/>
    </row>
    <row r="34" ht="18" customHeight="1">
      <c r="B34" s="5"/>
    </row>
    <row r="35" ht="18" customHeight="1">
      <c r="B35" s="5"/>
    </row>
    <row r="36" ht="18" customHeight="1">
      <c r="B36" s="5"/>
    </row>
    <row r="37" ht="18" customHeight="1">
      <c r="B37" s="5"/>
    </row>
    <row r="38" ht="18" customHeight="1">
      <c r="B38" s="5"/>
    </row>
  </sheetData>
  <mergeCells count="4">
    <mergeCell ref="B4:B5"/>
    <mergeCell ref="C4:G4"/>
    <mergeCell ref="H4:H5"/>
    <mergeCell ref="J4:J5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70" showGridLines="0" tabSelected="false">
      <pane ySplit="5" xSplit="2" topLeftCell="C6" activePane="bottomRight" state="frozen"/>
      <selection pane="bottomRight"/>
    </sheetView>
  </sheetViews>
  <sheetFormatPr defaultRowHeight="15.0" baseColWidth="10"/>
  <cols>
    <col min="1" max="1" width="8.71" hidden="0" customWidth="1"/>
    <col min="2" max="2" width="35.71" hidden="0" customWidth="1"/>
    <col min="3" max="3" width="30.71" hidden="0" customWidth="1"/>
    <col min="4" max="4" width="30.71" hidden="0" customWidth="1"/>
    <col min="5" max="5" width="30.71" hidden="0" customWidth="1"/>
    <col min="6" max="6" width="30.71" hidden="0" customWidth="1"/>
    <col min="7" max="7" width="30.71" hidden="0" customWidth="1"/>
    <col min="8" max="8" width="30.71" hidden="0" customWidth="1"/>
    <col min="10" max="10" width="15.71" hidden="0" customWidth="1"/>
  </cols>
  <sheetData>
    <row r="1" ht="120" customHeight="1"/>
    <row r="2">
      <c r="B2" s="6" t="s">
        <v>230</v>
      </c>
    </row>
    <row r="4" ht="30" customHeight="1">
      <c r="B4" s="1" t="s">
        <v>95</v>
      </c>
      <c r="C4" s="1" t="s">
        <v>235</v>
      </c>
      <c r="D4" s="1" t="s">
        <v>236</v>
      </c>
      <c r="E4" s="1" t="s">
        <v>237</v>
      </c>
      <c r="F4" s="1"/>
      <c r="G4" s="1"/>
      <c r="H4" s="10" t="s">
        <v>238</v>
      </c>
      <c r="J4" s="20" t="str">
        <f>=HYPERLINK("#'ÍNDICE'!A1", "Índice")</f>
      </c>
    </row>
    <row r="5" ht="30" customHeight="1">
      <c r="B5" s="1" t="s">
        <v>68</v>
      </c>
      <c r="C5" s="1" t="s">
        <v>231</v>
      </c>
      <c r="D5" s="1" t="s">
        <v>232</v>
      </c>
      <c r="E5" s="1" t="s">
        <v>188</v>
      </c>
      <c r="F5" s="1" t="s">
        <v>233</v>
      </c>
      <c r="G5" s="1" t="s">
        <v>234</v>
      </c>
      <c r="H5" s="10" t="s">
        <v>179</v>
      </c>
    </row>
    <row r="6" ht="40" customHeight="1">
      <c r="B6" s="7" t="s">
        <v>74</v>
      </c>
      <c r="C6" s="8" t="n">
        <v>1657586</v>
      </c>
      <c r="D6" s="8" t="n">
        <v>1231164</v>
      </c>
      <c r="E6" s="8" t="n">
        <v>734826</v>
      </c>
      <c r="F6" s="8" t="n">
        <v>183796</v>
      </c>
      <c r="G6" s="8" t="n">
        <v>804</v>
      </c>
      <c r="H6" s="8" t="n">
        <v>919426</v>
      </c>
    </row>
    <row r="7" ht="40" customHeight="1">
      <c r="B7" s="7" t="s">
        <v>75</v>
      </c>
      <c r="C7" s="8" t="n">
        <v>2689859</v>
      </c>
      <c r="D7" s="8" t="n">
        <v>2059410</v>
      </c>
      <c r="E7" s="8" t="n">
        <v>1203932</v>
      </c>
      <c r="F7" s="8" t="n">
        <v>470565</v>
      </c>
      <c r="G7" s="8" t="n">
        <v>63</v>
      </c>
      <c r="H7" s="8" t="n">
        <v>1674560</v>
      </c>
    </row>
    <row r="8" ht="40" customHeight="1">
      <c r="B8" s="7" t="s">
        <v>76</v>
      </c>
      <c r="C8" s="8" t="n">
        <v>3614227</v>
      </c>
      <c r="D8" s="8" t="n">
        <v>2931353</v>
      </c>
      <c r="E8" s="8" t="n">
        <v>1159030</v>
      </c>
      <c r="F8" s="8" t="n">
        <v>515688</v>
      </c>
      <c r="G8" s="8" t="n">
        <v>0</v>
      </c>
      <c r="H8" s="8" t="n">
        <v>1674718</v>
      </c>
    </row>
    <row r="9" ht="40" customHeight="1">
      <c r="B9" s="7" t="s">
        <v>77</v>
      </c>
      <c r="C9" s="8" t="n">
        <v>6871820</v>
      </c>
      <c r="D9" s="8" t="n">
        <v>6363936</v>
      </c>
      <c r="E9" s="8" t="n">
        <v>1169178</v>
      </c>
      <c r="F9" s="8" t="n">
        <v>354014</v>
      </c>
      <c r="G9" s="8" t="n">
        <v>15</v>
      </c>
      <c r="H9" s="8" t="n">
        <v>1523207</v>
      </c>
    </row>
    <row r="10" ht="40" customHeight="1">
      <c r="B10" s="3" t="s">
        <v>78</v>
      </c>
      <c r="C10" s="9" t="n">
        <v>14833492</v>
      </c>
      <c r="D10" s="9" t="n">
        <v>12585863</v>
      </c>
      <c r="E10" s="9" t="n">
        <v>4266966</v>
      </c>
      <c r="F10" s="9" t="n">
        <v>1524063</v>
      </c>
      <c r="G10" s="9" t="n">
        <v>882</v>
      </c>
      <c r="H10" s="11" t="n">
        <v>5791911</v>
      </c>
    </row>
    <row r="11" ht="40" customHeight="1">
      <c r="B11" s="7" t="s">
        <v>79</v>
      </c>
      <c r="C11" s="8" t="n">
        <v>1722466</v>
      </c>
      <c r="D11" s="8" t="n">
        <v>1121770</v>
      </c>
      <c r="E11" s="8" t="n">
        <v>1106548</v>
      </c>
      <c r="F11" s="8" t="n">
        <v>583536</v>
      </c>
      <c r="G11" s="8" t="n">
        <v>560</v>
      </c>
      <c r="H11" s="8" t="n">
        <v>1690644</v>
      </c>
    </row>
    <row r="12" ht="40" customHeight="1">
      <c r="B12" s="7" t="s">
        <v>80</v>
      </c>
      <c r="C12" s="8" t="n">
        <v>1800471</v>
      </c>
      <c r="D12" s="8" t="n">
        <v>1271794</v>
      </c>
      <c r="E12" s="8" t="n">
        <v>1206037</v>
      </c>
      <c r="F12" s="8" t="n">
        <v>432031</v>
      </c>
      <c r="G12" s="8" t="n">
        <v>11079</v>
      </c>
      <c r="H12" s="8" t="n">
        <v>1649147</v>
      </c>
    </row>
    <row r="13" ht="40" customHeight="1">
      <c r="B13" s="7" t="s">
        <v>81</v>
      </c>
      <c r="C13" s="8" t="n">
        <v>3033312</v>
      </c>
      <c r="D13" s="8" t="n">
        <v>2474460</v>
      </c>
      <c r="E13" s="8" t="n">
        <v>975047</v>
      </c>
      <c r="F13" s="8" t="n">
        <v>484904</v>
      </c>
      <c r="G13" s="8" t="n">
        <v>389</v>
      </c>
      <c r="H13" s="8" t="n">
        <v>1460340</v>
      </c>
    </row>
    <row r="14" ht="40" customHeight="1">
      <c r="B14" s="7" t="s">
        <v>82</v>
      </c>
      <c r="C14" s="8" t="n">
        <v>1817681</v>
      </c>
      <c r="D14" s="8" t="n">
        <v>1359516</v>
      </c>
      <c r="E14" s="8" t="n">
        <v>891029</v>
      </c>
      <c r="F14" s="8" t="n">
        <v>298831</v>
      </c>
      <c r="G14" s="8" t="n">
        <v>3297</v>
      </c>
      <c r="H14" s="8" t="n">
        <v>1193157</v>
      </c>
    </row>
    <row r="15" ht="40" customHeight="1">
      <c r="B15" s="3" t="s">
        <v>83</v>
      </c>
      <c r="C15" s="9" t="n">
        <v>8373930</v>
      </c>
      <c r="D15" s="9" t="n">
        <v>6227540</v>
      </c>
      <c r="E15" s="9" t="n">
        <v>4178661</v>
      </c>
      <c r="F15" s="9" t="n">
        <v>1799302</v>
      </c>
      <c r="G15" s="9" t="n">
        <v>15325</v>
      </c>
      <c r="H15" s="11" t="n">
        <v>5993288</v>
      </c>
    </row>
    <row r="16" ht="40" customHeight="1">
      <c r="B16" s="7" t="s">
        <v>84</v>
      </c>
      <c r="C16" s="8" t="n">
        <v>2417552</v>
      </c>
      <c r="D16" s="8" t="n">
        <v>1648731</v>
      </c>
      <c r="E16" s="8" t="n">
        <v>1243853</v>
      </c>
      <c r="F16" s="8" t="n">
        <v>439451</v>
      </c>
      <c r="G16" s="8" t="n">
        <v>1824</v>
      </c>
      <c r="H16" s="8" t="n">
        <v>1685128</v>
      </c>
    </row>
    <row r="17" ht="40" customHeight="1">
      <c r="B17" s="7" t="s">
        <v>85</v>
      </c>
      <c r="C17" s="8" t="n">
        <v>2779870</v>
      </c>
      <c r="D17" s="8" t="n">
        <v>1912950</v>
      </c>
      <c r="E17" s="8" t="n">
        <v>1216528</v>
      </c>
      <c r="F17" s="8" t="n">
        <v>955608</v>
      </c>
      <c r="G17" s="8" t="n">
        <v>5024</v>
      </c>
      <c r="H17" s="8" t="n">
        <v>2177160</v>
      </c>
    </row>
    <row r="18" ht="40" customHeight="1">
      <c r="B18" s="7" t="s">
        <v>86</v>
      </c>
      <c r="C18" s="8" t="n">
        <v>2151004</v>
      </c>
      <c r="D18" s="8" t="n">
        <v>1290951</v>
      </c>
      <c r="E18" s="8" t="n">
        <v>1013612</v>
      </c>
      <c r="F18" s="8" t="n">
        <v>434115</v>
      </c>
      <c r="G18" s="8" t="n">
        <v>107</v>
      </c>
      <c r="H18" s="8" t="n">
        <v>1447834</v>
      </c>
    </row>
    <row r="19" ht="40" customHeight="1">
      <c r="B19" s="7" t="s">
        <v>87</v>
      </c>
      <c r="C19" s="8" t="n">
        <v>1659356</v>
      </c>
      <c r="D19" s="8" t="n">
        <v>1018414</v>
      </c>
      <c r="E19" s="8" t="n">
        <v>753752</v>
      </c>
      <c r="F19" s="8" t="n">
        <v>377044</v>
      </c>
      <c r="G19" s="8" t="n">
        <v>404</v>
      </c>
      <c r="H19" s="8" t="n">
        <v>1131200</v>
      </c>
    </row>
    <row r="20" ht="40" customHeight="1">
      <c r="B20" s="3" t="s">
        <v>88</v>
      </c>
      <c r="C20" s="9" t="n">
        <v>9007782</v>
      </c>
      <c r="D20" s="9" t="n">
        <v>5871046</v>
      </c>
      <c r="E20" s="9" t="n">
        <v>4227745</v>
      </c>
      <c r="F20" s="9" t="n">
        <v>2206218</v>
      </c>
      <c r="G20" s="9" t="n">
        <v>7359</v>
      </c>
      <c r="H20" s="11" t="n">
        <v>6441322</v>
      </c>
    </row>
    <row r="21" ht="40" customHeight="1">
      <c r="B21" s="7" t="s">
        <v>89</v>
      </c>
      <c r="C21" s="8" t="n">
        <v>1203723</v>
      </c>
      <c r="D21" s="8" t="n">
        <v>756562</v>
      </c>
      <c r="E21" s="8" t="n">
        <v>759109</v>
      </c>
      <c r="F21" s="8" t="n">
        <v>343023</v>
      </c>
      <c r="G21" s="8" t="n">
        <v>405</v>
      </c>
      <c r="H21" s="8" t="n">
        <v>1102537</v>
      </c>
    </row>
    <row r="22" ht="40" customHeight="1">
      <c r="B22" s="7" t="s">
        <v>90</v>
      </c>
      <c r="C22" s="8" t="n">
        <v>1661234</v>
      </c>
      <c r="D22" s="8" t="n">
        <v>1042669</v>
      </c>
      <c r="E22" s="8" t="n">
        <v>979193</v>
      </c>
      <c r="F22" s="8" t="n">
        <v>351435</v>
      </c>
      <c r="G22" s="8" t="n">
        <v>59</v>
      </c>
      <c r="H22" s="8" t="n">
        <v>1330687</v>
      </c>
    </row>
    <row r="23" ht="40" customHeight="1">
      <c r="B23" s="7" t="s">
        <v>91</v>
      </c>
      <c r="C23" s="8" t="n">
        <v>1597751</v>
      </c>
      <c r="D23" s="8" t="n">
        <v>1060895</v>
      </c>
      <c r="E23" s="8" t="n">
        <v>1167441</v>
      </c>
      <c r="F23" s="8" t="n">
        <v>239682</v>
      </c>
      <c r="G23" s="8" t="n">
        <v>159</v>
      </c>
      <c r="H23" s="8" t="n">
        <v>1407282</v>
      </c>
    </row>
    <row r="24" ht="40" customHeight="1">
      <c r="B24" s="7" t="s">
        <v>92</v>
      </c>
      <c r="C24" s="8" t="n">
        <v>1726605</v>
      </c>
      <c r="D24" s="8" t="n">
        <v>1138418</v>
      </c>
      <c r="E24" s="8" t="n">
        <v>912509</v>
      </c>
      <c r="F24" s="8" t="n">
        <v>396331</v>
      </c>
      <c r="G24" s="8" t="n">
        <v>151</v>
      </c>
      <c r="H24" s="8" t="n">
        <v>1308991</v>
      </c>
    </row>
    <row r="25" ht="40" customHeight="1">
      <c r="B25" s="3" t="s">
        <v>93</v>
      </c>
      <c r="C25" s="9" t="n">
        <v>6189313</v>
      </c>
      <c r="D25" s="9" t="n">
        <v>3998544</v>
      </c>
      <c r="E25" s="9" t="n">
        <v>3818252</v>
      </c>
      <c r="F25" s="9" t="n">
        <v>1330471</v>
      </c>
      <c r="G25" s="9" t="n">
        <v>774</v>
      </c>
      <c r="H25" s="11" t="n">
        <v>5149497</v>
      </c>
    </row>
    <row r="26" ht="40" customHeight="1">
      <c r="B26" s="7" t="s">
        <v>94</v>
      </c>
      <c r="C26" s="8" t="n">
        <v>1848580</v>
      </c>
      <c r="D26" s="8" t="n">
        <v>961795</v>
      </c>
      <c r="E26" s="8" t="n">
        <v>855274</v>
      </c>
      <c r="F26" s="8" t="n">
        <v>551479</v>
      </c>
      <c r="G26" s="8" t="n">
        <v>7032</v>
      </c>
      <c r="H26" s="8" t="n">
        <v>1413785</v>
      </c>
    </row>
    <row r="28" ht="18" customHeight="1">
      <c r="B28" s="5" t="s">
        <v>96</v>
      </c>
    </row>
    <row r="29" ht="18" customHeight="1">
      <c r="B29" s="5" t="s">
        <v>97</v>
      </c>
    </row>
    <row r="30" ht="18" customHeight="1">
      <c r="B30" s="5" t="s">
        <v>239</v>
      </c>
    </row>
    <row r="31" ht="18" customHeight="1">
      <c r="B31" s="5" t="s">
        <v>240</v>
      </c>
    </row>
    <row r="32" ht="18" customHeight="1">
      <c r="B32" s="5"/>
    </row>
    <row r="33" ht="18" customHeight="1">
      <c r="B33" s="5"/>
    </row>
    <row r="34" ht="18" customHeight="1">
      <c r="B34" s="5"/>
    </row>
    <row r="35" ht="18" customHeight="1">
      <c r="B35" s="5"/>
    </row>
    <row r="36" ht="18" customHeight="1">
      <c r="B36" s="5"/>
    </row>
    <row r="37" ht="18" customHeight="1">
      <c r="B37" s="5"/>
    </row>
  </sheetData>
  <mergeCells count="6">
    <mergeCell ref="B4:B5"/>
    <mergeCell ref="C4:C5"/>
    <mergeCell ref="D4:D5"/>
    <mergeCell ref="E4:G4"/>
    <mergeCell ref="H4:H5"/>
    <mergeCell ref="J4:J5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70" showGridLines="0" tabSelected="false">
      <pane ySplit="5" xSplit="2" topLeftCell="C6" activePane="bottomRight" state="frozen"/>
      <selection pane="bottomRight"/>
    </sheetView>
  </sheetViews>
  <sheetFormatPr defaultRowHeight="15.0" baseColWidth="10"/>
  <cols>
    <col min="1" max="1" width="8.71" hidden="0" customWidth="1"/>
    <col min="2" max="2" width="35.71" hidden="0" customWidth="1"/>
    <col min="3" max="3" width="35.71" hidden="0" customWidth="1"/>
    <col min="4" max="4" width="35.71" hidden="0" customWidth="1"/>
    <col min="5" max="5" width="35.71" hidden="0" customWidth="1"/>
    <col min="6" max="6" width="35.71" hidden="0" customWidth="1"/>
    <col min="7" max="7" width="35.71" hidden="0" customWidth="1"/>
    <col min="9" max="9" width="15.71" hidden="0" customWidth="1"/>
  </cols>
  <sheetData>
    <row r="1" ht="120" customHeight="1"/>
    <row r="2">
      <c r="B2" s="6" t="s">
        <v>241</v>
      </c>
    </row>
    <row r="4" ht="35" customHeight="1">
      <c r="B4" s="1" t="s">
        <v>95</v>
      </c>
      <c r="C4" s="1" t="s">
        <v>125</v>
      </c>
      <c r="D4" s="1"/>
      <c r="E4" s="1"/>
      <c r="F4" s="1"/>
      <c r="G4" s="10" t="s">
        <v>242</v>
      </c>
      <c r="I4" s="20" t="str">
        <f>=HYPERLINK("#'ÍNDICE'!A1", "Índice")</f>
      </c>
    </row>
    <row r="5" ht="35" customHeight="1">
      <c r="B5" s="1" t="s">
        <v>68</v>
      </c>
      <c r="C5" s="1" t="s">
        <v>120</v>
      </c>
      <c r="D5" s="1" t="s">
        <v>121</v>
      </c>
      <c r="E5" s="1" t="s">
        <v>122</v>
      </c>
      <c r="F5" s="1" t="s">
        <v>123</v>
      </c>
      <c r="G5" s="10" t="s">
        <v>242</v>
      </c>
    </row>
    <row r="6" ht="40" customHeight="1">
      <c r="B6" s="7" t="s">
        <v>74</v>
      </c>
      <c r="C6" s="8" t="n">
        <v>306117909</v>
      </c>
      <c r="D6" s="8" t="n">
        <v>20679802</v>
      </c>
      <c r="E6" s="8" t="n">
        <v>10440134</v>
      </c>
      <c r="F6" s="8" t="s">
        <v>128</v>
      </c>
      <c r="G6" s="8" t="n">
        <v>337237845</v>
      </c>
    </row>
    <row r="7" ht="40" customHeight="1">
      <c r="B7" s="7" t="s">
        <v>75</v>
      </c>
      <c r="C7" s="8" t="n">
        <v>472377702</v>
      </c>
      <c r="D7" s="8" t="n">
        <v>85180090</v>
      </c>
      <c r="E7" s="8" t="n">
        <v>58863067</v>
      </c>
      <c r="F7" s="8" t="s">
        <v>128</v>
      </c>
      <c r="G7" s="8" t="n">
        <v>616420859</v>
      </c>
    </row>
    <row r="8" ht="40" customHeight="1">
      <c r="B8" s="7" t="s">
        <v>76</v>
      </c>
      <c r="C8" s="8" t="n">
        <v>425989310</v>
      </c>
      <c r="D8" s="8" t="n">
        <v>85514191</v>
      </c>
      <c r="E8" s="8" t="n">
        <v>45529098</v>
      </c>
      <c r="F8" s="8" t="s">
        <v>128</v>
      </c>
      <c r="G8" s="8" t="n">
        <v>557032599</v>
      </c>
    </row>
    <row r="9" ht="40" customHeight="1">
      <c r="B9" s="7" t="s">
        <v>77</v>
      </c>
      <c r="C9" s="8" t="n">
        <v>357673095</v>
      </c>
      <c r="D9" s="8" t="n">
        <v>103664398</v>
      </c>
      <c r="E9" s="8" t="n">
        <v>91087501</v>
      </c>
      <c r="F9" s="8" t="s">
        <v>128</v>
      </c>
      <c r="G9" s="8" t="n">
        <v>552424994</v>
      </c>
    </row>
    <row r="10" ht="40" customHeight="1">
      <c r="B10" s="3" t="s">
        <v>78</v>
      </c>
      <c r="C10" s="9" t="n">
        <v>1562158016</v>
      </c>
      <c r="D10" s="9" t="n">
        <v>295038481</v>
      </c>
      <c r="E10" s="9" t="n">
        <v>205919800</v>
      </c>
      <c r="F10" s="9" t="s">
        <v>128</v>
      </c>
      <c r="G10" s="11" t="n">
        <v>2063116297</v>
      </c>
    </row>
    <row r="11" ht="40" customHeight="1">
      <c r="B11" s="7" t="s">
        <v>79</v>
      </c>
      <c r="C11" s="8" t="n">
        <v>411257956</v>
      </c>
      <c r="D11" s="8" t="n">
        <v>96266076</v>
      </c>
      <c r="E11" s="8" t="n">
        <v>115519236</v>
      </c>
      <c r="F11" s="8" t="s">
        <v>128</v>
      </c>
      <c r="G11" s="8" t="n">
        <v>623043268</v>
      </c>
    </row>
    <row r="12" ht="40" customHeight="1">
      <c r="B12" s="7" t="s">
        <v>80</v>
      </c>
      <c r="C12" s="8" t="n">
        <v>377043407</v>
      </c>
      <c r="D12" s="8" t="n">
        <v>101112703</v>
      </c>
      <c r="E12" s="8" t="n">
        <v>200837921</v>
      </c>
      <c r="F12" s="8" t="s">
        <v>128</v>
      </c>
      <c r="G12" s="8" t="n">
        <v>678994031</v>
      </c>
    </row>
    <row r="13" ht="40" customHeight="1">
      <c r="B13" s="7" t="s">
        <v>81</v>
      </c>
      <c r="C13" s="8" t="n">
        <v>387384609</v>
      </c>
      <c r="D13" s="8" t="n">
        <v>166565873</v>
      </c>
      <c r="E13" s="8" t="n">
        <v>53316976</v>
      </c>
      <c r="F13" s="8" t="s">
        <v>128</v>
      </c>
      <c r="G13" s="8" t="n">
        <v>607267458</v>
      </c>
    </row>
    <row r="14" ht="40" customHeight="1">
      <c r="B14" s="7" t="s">
        <v>82</v>
      </c>
      <c r="C14" s="8" t="n">
        <v>383922912</v>
      </c>
      <c r="D14" s="8" t="n">
        <v>37045109</v>
      </c>
      <c r="E14" s="8" t="n">
        <v>86953471</v>
      </c>
      <c r="F14" s="8" t="s">
        <v>128</v>
      </c>
      <c r="G14" s="8" t="n">
        <v>507921492</v>
      </c>
    </row>
    <row r="15" ht="40" customHeight="1">
      <c r="B15" s="3" t="s">
        <v>83</v>
      </c>
      <c r="C15" s="9" t="n">
        <v>1559608884</v>
      </c>
      <c r="D15" s="9" t="n">
        <v>400989761</v>
      </c>
      <c r="E15" s="9" t="n">
        <v>456627604</v>
      </c>
      <c r="F15" s="9" t="s">
        <v>128</v>
      </c>
      <c r="G15" s="11" t="n">
        <v>2417226249</v>
      </c>
    </row>
    <row r="16" ht="40" customHeight="1">
      <c r="B16" s="7" t="s">
        <v>84</v>
      </c>
      <c r="C16" s="8" t="n">
        <v>617656167</v>
      </c>
      <c r="D16" s="8" t="n">
        <v>90773087</v>
      </c>
      <c r="E16" s="8" t="n">
        <v>56627870</v>
      </c>
      <c r="F16" s="8" t="s">
        <v>128</v>
      </c>
      <c r="G16" s="8" t="n">
        <v>765057124</v>
      </c>
    </row>
    <row r="17" ht="40" customHeight="1">
      <c r="B17" s="7" t="s">
        <v>85</v>
      </c>
      <c r="C17" s="8" t="n">
        <v>651513626</v>
      </c>
      <c r="D17" s="8" t="n">
        <v>202311412</v>
      </c>
      <c r="E17" s="8" t="n">
        <v>104380226</v>
      </c>
      <c r="F17" s="8" t="s">
        <v>128</v>
      </c>
      <c r="G17" s="8" t="n">
        <v>958205264</v>
      </c>
    </row>
    <row r="18" ht="40" customHeight="1">
      <c r="B18" s="7" t="s">
        <v>86</v>
      </c>
      <c r="C18" s="8" t="n">
        <v>522255725</v>
      </c>
      <c r="D18" s="8" t="n">
        <v>62231068</v>
      </c>
      <c r="E18" s="8" t="n">
        <v>63928936</v>
      </c>
      <c r="F18" s="8" t="s">
        <v>128</v>
      </c>
      <c r="G18" s="8" t="n">
        <v>648415729</v>
      </c>
    </row>
    <row r="19" ht="40" customHeight="1">
      <c r="B19" s="7" t="s">
        <v>87</v>
      </c>
      <c r="C19" s="8" t="n">
        <v>374146809</v>
      </c>
      <c r="D19" s="8" t="n">
        <v>77915690</v>
      </c>
      <c r="E19" s="8" t="n">
        <v>105128893</v>
      </c>
      <c r="F19" s="8" t="s">
        <v>128</v>
      </c>
      <c r="G19" s="8" t="n">
        <v>557191392</v>
      </c>
    </row>
    <row r="20" ht="40" customHeight="1">
      <c r="B20" s="3" t="s">
        <v>88</v>
      </c>
      <c r="C20" s="9" t="n">
        <v>2165572327</v>
      </c>
      <c r="D20" s="9" t="n">
        <v>433231257</v>
      </c>
      <c r="E20" s="9" t="n">
        <v>330065925</v>
      </c>
      <c r="F20" s="9" t="s">
        <v>128</v>
      </c>
      <c r="G20" s="11" t="n">
        <v>2928869509</v>
      </c>
    </row>
    <row r="21" ht="40" customHeight="1">
      <c r="B21" s="7" t="s">
        <v>89</v>
      </c>
      <c r="C21" s="8" t="n">
        <v>337597610</v>
      </c>
      <c r="D21" s="8" t="n">
        <v>63836353</v>
      </c>
      <c r="E21" s="8" t="n">
        <v>118086651</v>
      </c>
      <c r="F21" s="8" t="s">
        <v>128</v>
      </c>
      <c r="G21" s="8" t="n">
        <v>519520614</v>
      </c>
    </row>
    <row r="22" ht="40" customHeight="1">
      <c r="B22" s="7" t="s">
        <v>90</v>
      </c>
      <c r="C22" s="8" t="n">
        <v>467482140</v>
      </c>
      <c r="D22" s="8" t="n">
        <v>72504209</v>
      </c>
      <c r="E22" s="8" t="n">
        <v>89296098</v>
      </c>
      <c r="F22" s="8" t="s">
        <v>128</v>
      </c>
      <c r="G22" s="8" t="n">
        <v>629282447</v>
      </c>
    </row>
    <row r="23" ht="40" customHeight="1">
      <c r="B23" s="7" t="s">
        <v>91</v>
      </c>
      <c r="C23" s="8" t="n">
        <v>406732731</v>
      </c>
      <c r="D23" s="8" t="n">
        <v>106407830</v>
      </c>
      <c r="E23" s="8" t="n">
        <v>93180081</v>
      </c>
      <c r="F23" s="8" t="s">
        <v>128</v>
      </c>
      <c r="G23" s="8" t="n">
        <v>606320642</v>
      </c>
    </row>
    <row r="24" ht="40" customHeight="1">
      <c r="B24" s="7" t="s">
        <v>92</v>
      </c>
      <c r="C24" s="8" t="n">
        <v>491338263</v>
      </c>
      <c r="D24" s="8" t="n">
        <v>122241515</v>
      </c>
      <c r="E24" s="8" t="n">
        <v>67474219</v>
      </c>
      <c r="F24" s="8" t="s">
        <v>128</v>
      </c>
      <c r="G24" s="8" t="n">
        <v>681053997</v>
      </c>
    </row>
    <row r="25" ht="40" customHeight="1">
      <c r="B25" s="3" t="s">
        <v>93</v>
      </c>
      <c r="C25" s="9" t="n">
        <v>1703150744</v>
      </c>
      <c r="D25" s="9" t="n">
        <v>364989907</v>
      </c>
      <c r="E25" s="9" t="n">
        <v>368037049</v>
      </c>
      <c r="F25" s="9" t="s">
        <v>128</v>
      </c>
      <c r="G25" s="11" t="n">
        <v>2436177700</v>
      </c>
    </row>
    <row r="26" ht="40" customHeight="1">
      <c r="B26" s="7" t="s">
        <v>94</v>
      </c>
      <c r="C26" s="8" t="n">
        <v>469990145</v>
      </c>
      <c r="D26" s="8" t="n">
        <v>69376835</v>
      </c>
      <c r="E26" s="8" t="n">
        <v>82710160</v>
      </c>
      <c r="F26" s="8" t="n">
        <v>50000</v>
      </c>
      <c r="G26" s="8" t="n">
        <v>622127140</v>
      </c>
    </row>
    <row r="28" ht="18" customHeight="1">
      <c r="B28" s="5" t="s">
        <v>96</v>
      </c>
    </row>
    <row r="29" ht="18" customHeight="1">
      <c r="B29" s="5" t="s">
        <v>97</v>
      </c>
    </row>
    <row r="30" ht="18" customHeight="1">
      <c r="B30" s="5" t="s">
        <v>240</v>
      </c>
    </row>
    <row r="31" ht="18" customHeight="1">
      <c r="B31" s="5"/>
    </row>
    <row r="32" ht="18" customHeight="1">
      <c r="B32" s="5"/>
    </row>
    <row r="33" ht="18" customHeight="1">
      <c r="B33" s="5"/>
    </row>
    <row r="34" ht="18" customHeight="1">
      <c r="B34" s="5"/>
    </row>
    <row r="35" ht="18" customHeight="1">
      <c r="B35" s="5"/>
    </row>
    <row r="36" ht="18" customHeight="1">
      <c r="B36" s="5"/>
    </row>
  </sheetData>
  <mergeCells count="4">
    <mergeCell ref="B4:B5"/>
    <mergeCell ref="G4:G5"/>
    <mergeCell ref="C4:F4"/>
    <mergeCell ref="I4:I5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70" showGridLines="0" tabSelected="false">
      <pane ySplit="4" xSplit="2" topLeftCell="C5" activePane="bottomRight" state="frozen"/>
      <selection pane="bottomRight"/>
    </sheetView>
  </sheetViews>
  <sheetFormatPr defaultRowHeight="15.0" baseColWidth="10"/>
  <cols>
    <col min="1" max="1" width="8.71" hidden="0" customWidth="1"/>
    <col min="2" max="2" width="27.71" hidden="0" customWidth="1"/>
    <col min="3" max="3" width="27.71" hidden="0" customWidth="1"/>
    <col min="4" max="4" width="27.71" hidden="0" customWidth="1"/>
    <col min="5" max="5" width="27.71" hidden="0" customWidth="1"/>
    <col min="6" max="6" width="27.71" hidden="0" customWidth="1"/>
    <col min="7" max="7" width="27.71" hidden="0" customWidth="1"/>
    <col min="8" max="8" width="27.71" hidden="0" customWidth="1"/>
    <col min="10" max="10" width="15.71" hidden="0" customWidth="1"/>
  </cols>
  <sheetData>
    <row r="1" ht="100" customHeight="1"/>
    <row r="2">
      <c r="B2" s="6" t="s">
        <v>67</v>
      </c>
    </row>
    <row r="4" ht="60" customHeight="1">
      <c r="B4" s="1" t="s">
        <v>95</v>
      </c>
      <c r="C4" s="1" t="s">
        <v>7</v>
      </c>
      <c r="D4" s="1" t="s">
        <v>69</v>
      </c>
      <c r="E4" s="1" t="s">
        <v>70</v>
      </c>
      <c r="F4" s="1" t="s">
        <v>71</v>
      </c>
      <c r="G4" s="1" t="s">
        <v>72</v>
      </c>
      <c r="H4" s="1" t="s">
        <v>73</v>
      </c>
      <c r="J4" s="20" t="str">
        <f>=HYPERLINK("#'ÍNDICE'!A1", "Índice")</f>
      </c>
    </row>
    <row r="5" ht="40" customHeight="1">
      <c r="B5" s="7" t="s">
        <v>74</v>
      </c>
      <c r="C5" s="8" t="n">
        <v>3432</v>
      </c>
      <c r="D5" s="8" t="n">
        <v>4249</v>
      </c>
      <c r="E5" s="8" t="n">
        <v>5528</v>
      </c>
      <c r="F5" s="8" t="n">
        <v>1657586</v>
      </c>
      <c r="G5" s="8" t="n">
        <v>919426.2</v>
      </c>
      <c r="H5" s="8" t="n">
        <v>337237845</v>
      </c>
    </row>
    <row r="6" ht="40" customHeight="1">
      <c r="B6" s="7" t="s">
        <v>75</v>
      </c>
      <c r="C6" s="8" t="n">
        <v>3920</v>
      </c>
      <c r="D6" s="8" t="n">
        <v>6313</v>
      </c>
      <c r="E6" s="8" t="n">
        <v>7923</v>
      </c>
      <c r="F6" s="8" t="n">
        <v>2689859</v>
      </c>
      <c r="G6" s="8" t="n">
        <v>1674560</v>
      </c>
      <c r="H6" s="8" t="n">
        <v>616420859</v>
      </c>
    </row>
    <row r="7" ht="40" customHeight="1">
      <c r="B7" s="7" t="s">
        <v>76</v>
      </c>
      <c r="C7" s="8" t="n">
        <v>3976</v>
      </c>
      <c r="D7" s="8" t="n">
        <v>6379</v>
      </c>
      <c r="E7" s="8" t="n">
        <v>8533</v>
      </c>
      <c r="F7" s="8" t="n">
        <v>3614227</v>
      </c>
      <c r="G7" s="8" t="n">
        <v>1674718</v>
      </c>
      <c r="H7" s="8" t="n">
        <v>557032599</v>
      </c>
    </row>
    <row r="8" ht="40" customHeight="1">
      <c r="B8" s="7" t="s">
        <v>77</v>
      </c>
      <c r="C8" s="8" t="n">
        <v>4081</v>
      </c>
      <c r="D8" s="8" t="n">
        <v>6184</v>
      </c>
      <c r="E8" s="8" t="n">
        <v>7793</v>
      </c>
      <c r="F8" s="8" t="n">
        <v>6871820</v>
      </c>
      <c r="G8" s="8" t="n">
        <v>1523207</v>
      </c>
      <c r="H8" s="8" t="n">
        <v>552424994</v>
      </c>
    </row>
    <row r="9" ht="40" customHeight="1">
      <c r="B9" s="3" t="s">
        <v>78</v>
      </c>
      <c r="C9" s="9" t="n">
        <v>15409</v>
      </c>
      <c r="D9" s="9" t="n">
        <v>23125</v>
      </c>
      <c r="E9" s="9" t="n">
        <v>29777</v>
      </c>
      <c r="F9" s="9" t="n">
        <v>14833492</v>
      </c>
      <c r="G9" s="9" t="n">
        <v>5791911.2</v>
      </c>
      <c r="H9" s="9" t="n">
        <v>2063116297</v>
      </c>
    </row>
    <row r="10" ht="40" customHeight="1">
      <c r="B10" s="7" t="s">
        <v>79</v>
      </c>
      <c r="C10" s="8" t="n">
        <v>3497</v>
      </c>
      <c r="D10" s="8" t="n">
        <v>5877</v>
      </c>
      <c r="E10" s="8" t="n">
        <v>8072</v>
      </c>
      <c r="F10" s="8" t="n">
        <v>1722466</v>
      </c>
      <c r="G10" s="8" t="n">
        <v>1690644</v>
      </c>
      <c r="H10" s="8" t="n">
        <v>623043268</v>
      </c>
    </row>
    <row r="11" ht="40" customHeight="1">
      <c r="B11" s="7" t="s">
        <v>80</v>
      </c>
      <c r="C11" s="8" t="n">
        <v>3590</v>
      </c>
      <c r="D11" s="8" t="n">
        <v>6206</v>
      </c>
      <c r="E11" s="8" t="n">
        <v>7740</v>
      </c>
      <c r="F11" s="8" t="n">
        <v>1800471</v>
      </c>
      <c r="G11" s="8" t="n">
        <v>1649147</v>
      </c>
      <c r="H11" s="8" t="n">
        <v>678994031</v>
      </c>
    </row>
    <row r="12" ht="40" customHeight="1">
      <c r="B12" s="7" t="s">
        <v>81</v>
      </c>
      <c r="C12" s="8" t="n">
        <v>3243</v>
      </c>
      <c r="D12" s="8" t="n">
        <v>5675</v>
      </c>
      <c r="E12" s="8" t="n">
        <v>7210</v>
      </c>
      <c r="F12" s="8" t="n">
        <v>3033312</v>
      </c>
      <c r="G12" s="8" t="n">
        <v>1460340</v>
      </c>
      <c r="H12" s="8" t="n">
        <v>607267458</v>
      </c>
    </row>
    <row r="13" ht="40" customHeight="1">
      <c r="B13" s="7" t="s">
        <v>82</v>
      </c>
      <c r="C13" s="8" t="n">
        <v>2811</v>
      </c>
      <c r="D13" s="8" t="n">
        <v>4427</v>
      </c>
      <c r="E13" s="8" t="n">
        <v>5806</v>
      </c>
      <c r="F13" s="8" t="n">
        <v>1817681</v>
      </c>
      <c r="G13" s="8" t="n">
        <v>1193157</v>
      </c>
      <c r="H13" s="8" t="n">
        <v>507921492</v>
      </c>
    </row>
    <row r="14" ht="40" customHeight="1">
      <c r="B14" s="3" t="s">
        <v>83</v>
      </c>
      <c r="C14" s="9" t="n">
        <v>13141</v>
      </c>
      <c r="D14" s="9" t="n">
        <v>22185</v>
      </c>
      <c r="E14" s="9" t="n">
        <v>28828</v>
      </c>
      <c r="F14" s="9" t="n">
        <v>8373930</v>
      </c>
      <c r="G14" s="9" t="n">
        <v>5993288</v>
      </c>
      <c r="H14" s="9" t="n">
        <v>2417226249</v>
      </c>
    </row>
    <row r="15" ht="40" customHeight="1">
      <c r="B15" s="7" t="s">
        <v>84</v>
      </c>
      <c r="C15" s="8" t="n">
        <v>3070</v>
      </c>
      <c r="D15" s="8" t="n">
        <v>5418</v>
      </c>
      <c r="E15" s="8" t="n">
        <v>7782</v>
      </c>
      <c r="F15" s="8" t="n">
        <v>2417552</v>
      </c>
      <c r="G15" s="8" t="n">
        <v>1685128</v>
      </c>
      <c r="H15" s="8" t="n">
        <v>765057124</v>
      </c>
    </row>
    <row r="16" ht="40" customHeight="1">
      <c r="B16" s="7" t="s">
        <v>85</v>
      </c>
      <c r="C16" s="8" t="n">
        <v>4272</v>
      </c>
      <c r="D16" s="8" t="n">
        <v>6653</v>
      </c>
      <c r="E16" s="8" t="n">
        <v>8574</v>
      </c>
      <c r="F16" s="8" t="n">
        <v>2779870</v>
      </c>
      <c r="G16" s="8" t="n">
        <v>2177160</v>
      </c>
      <c r="H16" s="8" t="n">
        <v>958205264</v>
      </c>
    </row>
    <row r="17" ht="40" customHeight="1">
      <c r="B17" s="7" t="s">
        <v>86</v>
      </c>
      <c r="C17" s="8" t="n">
        <v>2916</v>
      </c>
      <c r="D17" s="8" t="n">
        <v>5814</v>
      </c>
      <c r="E17" s="8" t="n">
        <v>7770</v>
      </c>
      <c r="F17" s="8" t="n">
        <v>2151004</v>
      </c>
      <c r="G17" s="8" t="n">
        <v>1447834</v>
      </c>
      <c r="H17" s="8" t="n">
        <v>648415729</v>
      </c>
    </row>
    <row r="18" ht="40" customHeight="1">
      <c r="B18" s="7" t="s">
        <v>87</v>
      </c>
      <c r="C18" s="8" t="n">
        <v>3005</v>
      </c>
      <c r="D18" s="8" t="n">
        <v>5169</v>
      </c>
      <c r="E18" s="8" t="n">
        <v>6044</v>
      </c>
      <c r="F18" s="8" t="n">
        <v>1659356</v>
      </c>
      <c r="G18" s="8" t="n">
        <v>1131200</v>
      </c>
      <c r="H18" s="8" t="n">
        <v>557191392</v>
      </c>
    </row>
    <row r="19" ht="40" customHeight="1">
      <c r="B19" s="3" t="s">
        <v>88</v>
      </c>
      <c r="C19" s="9" t="n">
        <v>13263</v>
      </c>
      <c r="D19" s="9" t="n">
        <v>23054</v>
      </c>
      <c r="E19" s="9" t="n">
        <v>30170</v>
      </c>
      <c r="F19" s="9" t="n">
        <v>9007782</v>
      </c>
      <c r="G19" s="9" t="n">
        <v>6441322</v>
      </c>
      <c r="H19" s="9" t="n">
        <v>2928869509</v>
      </c>
    </row>
    <row r="20" ht="40" customHeight="1">
      <c r="B20" s="7" t="s">
        <v>89</v>
      </c>
      <c r="C20" s="8" t="n">
        <v>2410</v>
      </c>
      <c r="D20" s="8" t="n">
        <v>3744</v>
      </c>
      <c r="E20" s="8" t="n">
        <v>5495</v>
      </c>
      <c r="F20" s="8" t="n">
        <v>1203723</v>
      </c>
      <c r="G20" s="8" t="n">
        <v>1102537</v>
      </c>
      <c r="H20" s="8" t="n">
        <v>519520614</v>
      </c>
    </row>
    <row r="21" ht="40" customHeight="1">
      <c r="B21" s="7" t="s">
        <v>90</v>
      </c>
      <c r="C21" s="8" t="n">
        <v>3403</v>
      </c>
      <c r="D21" s="8" t="n">
        <v>5058</v>
      </c>
      <c r="E21" s="8" t="n">
        <v>6711</v>
      </c>
      <c r="F21" s="8" t="n">
        <v>1661234</v>
      </c>
      <c r="G21" s="8" t="n">
        <v>1330687</v>
      </c>
      <c r="H21" s="8" t="n">
        <v>629282447</v>
      </c>
    </row>
    <row r="22" ht="40" customHeight="1">
      <c r="B22" s="7" t="s">
        <v>91</v>
      </c>
      <c r="C22" s="8" t="n">
        <v>3337</v>
      </c>
      <c r="D22" s="8" t="n">
        <v>5543</v>
      </c>
      <c r="E22" s="8" t="n">
        <v>8423</v>
      </c>
      <c r="F22" s="8" t="n">
        <v>1597751</v>
      </c>
      <c r="G22" s="8" t="n">
        <v>1407282</v>
      </c>
      <c r="H22" s="8" t="n">
        <v>606320642</v>
      </c>
    </row>
    <row r="23" ht="40" customHeight="1">
      <c r="B23" s="7" t="s">
        <v>92</v>
      </c>
      <c r="C23" s="8" t="n">
        <v>3610</v>
      </c>
      <c r="D23" s="8" t="n">
        <v>5102</v>
      </c>
      <c r="E23" s="8" t="n">
        <v>7289</v>
      </c>
      <c r="F23" s="8" t="n">
        <v>1726605</v>
      </c>
      <c r="G23" s="8" t="n">
        <v>1308991</v>
      </c>
      <c r="H23" s="8" t="n">
        <v>681053997</v>
      </c>
    </row>
    <row r="24" ht="40" customHeight="1">
      <c r="B24" s="3" t="s">
        <v>93</v>
      </c>
      <c r="C24" s="9" t="n">
        <v>12760</v>
      </c>
      <c r="D24" s="9" t="n">
        <v>19447</v>
      </c>
      <c r="E24" s="9" t="n">
        <v>27918</v>
      </c>
      <c r="F24" s="9" t="n">
        <v>6189313</v>
      </c>
      <c r="G24" s="9" t="n">
        <v>5149497</v>
      </c>
      <c r="H24" s="9" t="n">
        <v>2436177700</v>
      </c>
    </row>
    <row r="25" ht="40" customHeight="1">
      <c r="B25" s="7" t="s">
        <v>94</v>
      </c>
      <c r="C25" s="8" t="n">
        <v>2965</v>
      </c>
      <c r="D25" s="8" t="n">
        <v>4048</v>
      </c>
      <c r="E25" s="8" t="n">
        <v>5896</v>
      </c>
      <c r="F25" s="8" t="n">
        <v>1848580</v>
      </c>
      <c r="G25" s="8" t="n">
        <v>1413785</v>
      </c>
      <c r="H25" s="8" t="n">
        <v>622127140</v>
      </c>
    </row>
    <row r="27" ht="18" customHeight="1">
      <c r="B27" s="5" t="s">
        <v>96</v>
      </c>
    </row>
    <row r="28" ht="18" customHeight="1">
      <c r="B28" s="5" t="s">
        <v>97</v>
      </c>
    </row>
    <row r="29" ht="18" customHeight="1">
      <c r="B29" s="5" t="s">
        <v>98</v>
      </c>
    </row>
    <row r="30">
      <c r="B30" s="5"/>
    </row>
    <row r="31">
      <c r="B31" s="5"/>
    </row>
  </sheetData>
  <pageMargins left="0.7" right="0.7" top="0.75" bottom="0.75" header="0.3" footer="0.3"/>
  <pageSetup paperSize="9" orientation="portrait" horizontalDpi="300" verticalDpi="300" r:id="rId2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70" showGridLines="0" tabSelected="false">
      <pane ySplit="4" xSplit="2" topLeftCell="C5" activePane="bottomRight" state="frozen"/>
      <selection pane="bottomRight"/>
    </sheetView>
  </sheetViews>
  <sheetFormatPr defaultRowHeight="15.0" baseColWidth="10"/>
  <cols>
    <col min="1" max="1" width="8.71" hidden="0" customWidth="1"/>
    <col min="2" max="2" width="35.71" hidden="0" customWidth="1"/>
    <col min="3" max="3" width="30.71" hidden="0" customWidth="1"/>
    <col min="4" max="4" width="30.71" hidden="0" customWidth="1"/>
    <col min="5" max="5" width="30.71" hidden="0" customWidth="1"/>
    <col min="6" max="6" width="30.71" hidden="0" customWidth="1"/>
    <col min="7" max="7" width="30.71" hidden="0" customWidth="1"/>
    <col min="8" max="8" width="30.71" hidden="0" customWidth="1"/>
    <col min="9" max="9" width="30.71" hidden="0" customWidth="1"/>
    <col min="10" max="10" width="30.71" hidden="0" customWidth="1"/>
    <col min="11" max="11" width="30.71" hidden="0" customWidth="1"/>
    <col min="12" max="12" width="30.71" hidden="0" customWidth="1"/>
    <col min="13" max="13" width="30.71" hidden="0" customWidth="1"/>
    <col min="14" max="14" width="30.71" hidden="0" customWidth="1"/>
    <col min="15" max="15" width="30.71" hidden="0" customWidth="1"/>
    <col min="16" max="16" width="30.71" hidden="0" customWidth="1"/>
    <col min="17" max="17" width="30.71" hidden="0" customWidth="1"/>
    <col min="18" max="18" width="30.71" hidden="0" customWidth="1"/>
    <col min="19" max="19" width="30.71" hidden="0" customWidth="1"/>
    <col min="20" max="20" width="30.71" hidden="0" customWidth="1"/>
    <col min="21" max="21" width="30.71" hidden="0" customWidth="1"/>
    <col min="23" max="23" width="15.71" hidden="0" customWidth="1"/>
  </cols>
  <sheetData>
    <row r="1" ht="130" customHeight="1"/>
    <row r="2">
      <c r="B2" s="6" t="s">
        <v>243</v>
      </c>
    </row>
    <row r="4" ht="70" customHeight="1">
      <c r="B4" s="1" t="s">
        <v>95</v>
      </c>
      <c r="C4" s="1" t="s">
        <v>130</v>
      </c>
      <c r="D4" s="1" t="s">
        <v>131</v>
      </c>
      <c r="E4" s="1" t="s">
        <v>132</v>
      </c>
      <c r="F4" s="1" t="s">
        <v>133</v>
      </c>
      <c r="G4" s="1" t="s">
        <v>134</v>
      </c>
      <c r="H4" s="1" t="s">
        <v>244</v>
      </c>
      <c r="I4" s="1" t="s">
        <v>245</v>
      </c>
      <c r="J4" s="1" t="s">
        <v>246</v>
      </c>
      <c r="K4" s="1" t="s">
        <v>138</v>
      </c>
      <c r="L4" s="1" t="s">
        <v>247</v>
      </c>
      <c r="M4" s="1" t="s">
        <v>248</v>
      </c>
      <c r="N4" s="1" t="s">
        <v>249</v>
      </c>
      <c r="O4" s="1" t="s">
        <v>250</v>
      </c>
      <c r="P4" s="1" t="s">
        <v>251</v>
      </c>
      <c r="Q4" s="1" t="s">
        <v>144</v>
      </c>
      <c r="R4" s="1" t="s">
        <v>145</v>
      </c>
      <c r="S4" s="1" t="s">
        <v>146</v>
      </c>
      <c r="T4" s="1" t="s">
        <v>147</v>
      </c>
      <c r="U4" s="10" t="s">
        <v>242</v>
      </c>
      <c r="W4" s="20" t="str">
        <f>=HYPERLINK("#'ÍNDICE'!A1", "Índice")</f>
      </c>
    </row>
    <row r="5" ht="40" customHeight="1">
      <c r="B5" s="7" t="s">
        <v>74</v>
      </c>
      <c r="C5" s="8" t="n">
        <v>166668049</v>
      </c>
      <c r="D5" s="8" t="n">
        <v>29101428</v>
      </c>
      <c r="E5" s="8" t="n">
        <v>60066537</v>
      </c>
      <c r="F5" s="8" t="n">
        <v>39595816</v>
      </c>
      <c r="G5" s="8" t="n">
        <v>3200477</v>
      </c>
      <c r="H5" s="8" t="n">
        <v>4945737</v>
      </c>
      <c r="I5" s="8" t="n">
        <v>854657</v>
      </c>
      <c r="J5" s="8" t="s">
        <v>128</v>
      </c>
      <c r="K5" s="8" t="s">
        <v>128</v>
      </c>
      <c r="L5" s="8" t="s">
        <v>128</v>
      </c>
      <c r="M5" s="8" t="n">
        <v>742183</v>
      </c>
      <c r="N5" s="8" t="n">
        <v>2000000</v>
      </c>
      <c r="O5" s="8" t="s">
        <v>128</v>
      </c>
      <c r="P5" s="8" t="n">
        <v>24541742</v>
      </c>
      <c r="Q5" s="8" t="n">
        <v>5521219</v>
      </c>
      <c r="R5" s="8" t="s">
        <v>128</v>
      </c>
      <c r="S5" s="8" t="s">
        <v>128</v>
      </c>
      <c r="T5" s="8" t="s">
        <v>128</v>
      </c>
      <c r="U5" s="8" t="n">
        <v>337237845</v>
      </c>
    </row>
    <row r="6" ht="40" customHeight="1">
      <c r="B6" s="7" t="s">
        <v>75</v>
      </c>
      <c r="C6" s="8" t="n">
        <v>163500704</v>
      </c>
      <c r="D6" s="8" t="n">
        <v>85779265</v>
      </c>
      <c r="E6" s="8" t="n">
        <v>164897146</v>
      </c>
      <c r="F6" s="8" t="n">
        <v>157711383</v>
      </c>
      <c r="G6" s="8" t="n">
        <v>11065664</v>
      </c>
      <c r="H6" s="8" t="n">
        <v>80000</v>
      </c>
      <c r="I6" s="8" t="n">
        <v>1642898</v>
      </c>
      <c r="J6" s="8" t="s">
        <v>128</v>
      </c>
      <c r="K6" s="8" t="s">
        <v>128</v>
      </c>
      <c r="L6" s="8" t="n">
        <v>1183497</v>
      </c>
      <c r="M6" s="8" t="n">
        <v>8182306</v>
      </c>
      <c r="N6" s="8" t="n">
        <v>1059760</v>
      </c>
      <c r="O6" s="8" t="s">
        <v>128</v>
      </c>
      <c r="P6" s="8" t="n">
        <v>17021747</v>
      </c>
      <c r="Q6" s="8" t="n">
        <v>4296489</v>
      </c>
      <c r="R6" s="8" t="s">
        <v>128</v>
      </c>
      <c r="S6" s="8" t="s">
        <v>128</v>
      </c>
      <c r="T6" s="8" t="s">
        <v>128</v>
      </c>
      <c r="U6" s="8" t="n">
        <v>616420859</v>
      </c>
    </row>
    <row r="7" ht="40" customHeight="1">
      <c r="B7" s="7" t="s">
        <v>76</v>
      </c>
      <c r="C7" s="8" t="n">
        <v>178040537</v>
      </c>
      <c r="D7" s="8" t="n">
        <v>82826546</v>
      </c>
      <c r="E7" s="8" t="n">
        <v>138951929</v>
      </c>
      <c r="F7" s="8" t="n">
        <v>86718989</v>
      </c>
      <c r="G7" s="8" t="n">
        <v>10338352</v>
      </c>
      <c r="H7" s="8" t="n">
        <v>170000</v>
      </c>
      <c r="I7" s="8" t="n">
        <v>12849745</v>
      </c>
      <c r="J7" s="8" t="s">
        <v>128</v>
      </c>
      <c r="K7" s="8" t="n">
        <v>400000</v>
      </c>
      <c r="L7" s="8" t="n">
        <v>283200</v>
      </c>
      <c r="M7" s="8" t="n">
        <v>675567</v>
      </c>
      <c r="N7" s="8" t="s">
        <v>128</v>
      </c>
      <c r="O7" s="8" t="s">
        <v>128</v>
      </c>
      <c r="P7" s="8" t="n">
        <v>39824891</v>
      </c>
      <c r="Q7" s="8" t="n">
        <v>5952843</v>
      </c>
      <c r="R7" s="8" t="s">
        <v>128</v>
      </c>
      <c r="S7" s="8" t="s">
        <v>128</v>
      </c>
      <c r="T7" s="8" t="s">
        <v>128</v>
      </c>
      <c r="U7" s="8" t="n">
        <v>557032599</v>
      </c>
    </row>
    <row r="8" ht="40" customHeight="1">
      <c r="B8" s="7" t="s">
        <v>77</v>
      </c>
      <c r="C8" s="8" t="n">
        <v>165433742</v>
      </c>
      <c r="D8" s="8" t="n">
        <v>73059789</v>
      </c>
      <c r="E8" s="8" t="n">
        <v>171543791</v>
      </c>
      <c r="F8" s="8" t="n">
        <v>67206416</v>
      </c>
      <c r="G8" s="8" t="n">
        <v>11313248</v>
      </c>
      <c r="H8" s="8" t="n">
        <v>35000</v>
      </c>
      <c r="I8" s="8" t="n">
        <v>5892707</v>
      </c>
      <c r="J8" s="8" t="n">
        <v>40000</v>
      </c>
      <c r="K8" s="8" t="n">
        <v>823440</v>
      </c>
      <c r="L8" s="8" t="n">
        <v>320600</v>
      </c>
      <c r="M8" s="8" t="n">
        <v>9508268</v>
      </c>
      <c r="N8" s="8" t="s">
        <v>128</v>
      </c>
      <c r="O8" s="8" t="s">
        <v>128</v>
      </c>
      <c r="P8" s="8" t="n">
        <v>45374404</v>
      </c>
      <c r="Q8" s="8" t="n">
        <v>1873589</v>
      </c>
      <c r="R8" s="8" t="s">
        <v>128</v>
      </c>
      <c r="S8" s="8" t="s">
        <v>128</v>
      </c>
      <c r="T8" s="8" t="s">
        <v>128</v>
      </c>
      <c r="U8" s="8" t="n">
        <v>552424994</v>
      </c>
    </row>
    <row r="9" ht="40" customHeight="1">
      <c r="B9" s="3" t="s">
        <v>78</v>
      </c>
      <c r="C9" s="9" t="n">
        <v>673643032</v>
      </c>
      <c r="D9" s="9" t="n">
        <v>270767028</v>
      </c>
      <c r="E9" s="9" t="n">
        <v>535459403</v>
      </c>
      <c r="F9" s="9" t="n">
        <v>351232604</v>
      </c>
      <c r="G9" s="9" t="n">
        <v>35917741</v>
      </c>
      <c r="H9" s="9" t="n">
        <v>5230737</v>
      </c>
      <c r="I9" s="9" t="n">
        <v>21240007</v>
      </c>
      <c r="J9" s="9" t="n">
        <v>40000</v>
      </c>
      <c r="K9" s="9" t="n">
        <v>1223440</v>
      </c>
      <c r="L9" s="9" t="n">
        <v>1787297</v>
      </c>
      <c r="M9" s="9" t="n">
        <v>19108324</v>
      </c>
      <c r="N9" s="9" t="n">
        <v>3059760</v>
      </c>
      <c r="O9" s="9" t="s">
        <v>128</v>
      </c>
      <c r="P9" s="9" t="n">
        <v>126762784</v>
      </c>
      <c r="Q9" s="9" t="n">
        <v>17644140</v>
      </c>
      <c r="R9" s="9" t="s">
        <v>128</v>
      </c>
      <c r="S9" s="9" t="s">
        <v>128</v>
      </c>
      <c r="T9" s="9" t="s">
        <v>128</v>
      </c>
      <c r="U9" s="11" t="n">
        <v>2063116297</v>
      </c>
    </row>
    <row r="10" ht="40" customHeight="1">
      <c r="B10" s="7" t="s">
        <v>79</v>
      </c>
      <c r="C10" s="8" t="n">
        <v>141461217</v>
      </c>
      <c r="D10" s="8" t="n">
        <v>79642385</v>
      </c>
      <c r="E10" s="8" t="n">
        <v>159237983</v>
      </c>
      <c r="F10" s="8" t="n">
        <v>148803880</v>
      </c>
      <c r="G10" s="8" t="n">
        <v>29784954</v>
      </c>
      <c r="H10" s="8" t="n">
        <v>697988</v>
      </c>
      <c r="I10" s="8" t="n">
        <v>1747387</v>
      </c>
      <c r="J10" s="8" t="n">
        <v>305706</v>
      </c>
      <c r="K10" s="8" t="s">
        <v>128</v>
      </c>
      <c r="L10" s="8" t="n">
        <v>180000</v>
      </c>
      <c r="M10" s="8" t="n">
        <v>15645162</v>
      </c>
      <c r="N10" s="8" t="s">
        <v>128</v>
      </c>
      <c r="O10" s="8" t="s">
        <v>128</v>
      </c>
      <c r="P10" s="8" t="n">
        <v>41105796</v>
      </c>
      <c r="Q10" s="8" t="n">
        <v>4430810</v>
      </c>
      <c r="R10" s="8" t="s">
        <v>128</v>
      </c>
      <c r="S10" s="8" t="s">
        <v>128</v>
      </c>
      <c r="T10" s="8" t="s">
        <v>128</v>
      </c>
      <c r="U10" s="8" t="n">
        <v>623043268</v>
      </c>
    </row>
    <row r="11" ht="40" customHeight="1">
      <c r="B11" s="7" t="s">
        <v>80</v>
      </c>
      <c r="C11" s="8" t="n">
        <v>160168685</v>
      </c>
      <c r="D11" s="8" t="n">
        <v>92325928</v>
      </c>
      <c r="E11" s="8" t="n">
        <v>258534842</v>
      </c>
      <c r="F11" s="8" t="n">
        <v>110885118</v>
      </c>
      <c r="G11" s="8" t="n">
        <v>23057303</v>
      </c>
      <c r="H11" s="8" t="n">
        <v>400000</v>
      </c>
      <c r="I11" s="8" t="n">
        <v>3899705</v>
      </c>
      <c r="J11" s="8" t="n">
        <v>556000</v>
      </c>
      <c r="K11" s="8" t="n">
        <v>1096000</v>
      </c>
      <c r="L11" s="8" t="n">
        <v>664000</v>
      </c>
      <c r="M11" s="8" t="n">
        <v>2788620</v>
      </c>
      <c r="N11" s="8" t="s">
        <v>128</v>
      </c>
      <c r="O11" s="8" t="s">
        <v>128</v>
      </c>
      <c r="P11" s="8" t="n">
        <v>18121638</v>
      </c>
      <c r="Q11" s="8" t="n">
        <v>6496192</v>
      </c>
      <c r="R11" s="8" t="s">
        <v>128</v>
      </c>
      <c r="S11" s="8" t="s">
        <v>128</v>
      </c>
      <c r="T11" s="8" t="s">
        <v>128</v>
      </c>
      <c r="U11" s="8" t="n">
        <v>678994031</v>
      </c>
    </row>
    <row r="12" ht="40" customHeight="1">
      <c r="B12" s="7" t="s">
        <v>81</v>
      </c>
      <c r="C12" s="8" t="n">
        <v>165354018</v>
      </c>
      <c r="D12" s="8" t="n">
        <v>79861949</v>
      </c>
      <c r="E12" s="8" t="n">
        <v>126751053</v>
      </c>
      <c r="F12" s="8" t="n">
        <v>143093541</v>
      </c>
      <c r="G12" s="8" t="n">
        <v>20903375</v>
      </c>
      <c r="H12" s="8" t="n">
        <v>60863</v>
      </c>
      <c r="I12" s="8" t="n">
        <v>23748136</v>
      </c>
      <c r="J12" s="8" t="n">
        <v>2705000</v>
      </c>
      <c r="K12" s="8" t="n">
        <v>323362</v>
      </c>
      <c r="L12" s="8" t="n">
        <v>2910839</v>
      </c>
      <c r="M12" s="8" t="n">
        <v>940000</v>
      </c>
      <c r="N12" s="8" t="s">
        <v>128</v>
      </c>
      <c r="O12" s="8" t="n">
        <v>239100</v>
      </c>
      <c r="P12" s="8" t="n">
        <v>38665915</v>
      </c>
      <c r="Q12" s="8" t="n">
        <v>1710307</v>
      </c>
      <c r="R12" s="8" t="s">
        <v>128</v>
      </c>
      <c r="S12" s="8" t="s">
        <v>128</v>
      </c>
      <c r="T12" s="8" t="s">
        <v>128</v>
      </c>
      <c r="U12" s="8" t="n">
        <v>607267458</v>
      </c>
    </row>
    <row r="13" ht="40" customHeight="1">
      <c r="B13" s="7" t="s">
        <v>82</v>
      </c>
      <c r="C13" s="8" t="n">
        <v>139274622</v>
      </c>
      <c r="D13" s="8" t="n">
        <v>51110669</v>
      </c>
      <c r="E13" s="8" t="n">
        <v>204169940</v>
      </c>
      <c r="F13" s="8" t="n">
        <v>50534170</v>
      </c>
      <c r="G13" s="8" t="n">
        <v>23730596</v>
      </c>
      <c r="H13" s="8" t="n">
        <v>165000</v>
      </c>
      <c r="I13" s="8" t="n">
        <v>1495543</v>
      </c>
      <c r="J13" s="8" t="n">
        <v>1950000</v>
      </c>
      <c r="K13" s="8" t="n">
        <v>654184</v>
      </c>
      <c r="L13" s="8" t="n">
        <v>3047262</v>
      </c>
      <c r="M13" s="8" t="n">
        <v>1339596</v>
      </c>
      <c r="N13" s="8" t="s">
        <v>128</v>
      </c>
      <c r="O13" s="8" t="s">
        <v>128</v>
      </c>
      <c r="P13" s="8" t="n">
        <v>25412060</v>
      </c>
      <c r="Q13" s="8" t="n">
        <v>5037850</v>
      </c>
      <c r="R13" s="8" t="s">
        <v>128</v>
      </c>
      <c r="S13" s="8" t="s">
        <v>128</v>
      </c>
      <c r="T13" s="8" t="s">
        <v>128</v>
      </c>
      <c r="U13" s="8" t="n">
        <v>507921492</v>
      </c>
    </row>
    <row r="14" ht="40" customHeight="1">
      <c r="B14" s="3" t="s">
        <v>83</v>
      </c>
      <c r="C14" s="9" t="n">
        <v>606258542</v>
      </c>
      <c r="D14" s="9" t="n">
        <v>302940931</v>
      </c>
      <c r="E14" s="9" t="n">
        <v>748693818</v>
      </c>
      <c r="F14" s="9" t="n">
        <v>453316709</v>
      </c>
      <c r="G14" s="9" t="n">
        <v>97476228</v>
      </c>
      <c r="H14" s="9" t="n">
        <v>1323851</v>
      </c>
      <c r="I14" s="9" t="n">
        <v>30890771</v>
      </c>
      <c r="J14" s="9" t="n">
        <v>5516706</v>
      </c>
      <c r="K14" s="9" t="n">
        <v>2073546</v>
      </c>
      <c r="L14" s="9" t="n">
        <v>6802101</v>
      </c>
      <c r="M14" s="9" t="n">
        <v>20713378</v>
      </c>
      <c r="N14" s="9" t="s">
        <v>128</v>
      </c>
      <c r="O14" s="9" t="n">
        <v>239100</v>
      </c>
      <c r="P14" s="9" t="n">
        <v>123305409</v>
      </c>
      <c r="Q14" s="9" t="n">
        <v>17675159</v>
      </c>
      <c r="R14" s="9" t="s">
        <v>128</v>
      </c>
      <c r="S14" s="9" t="s">
        <v>128</v>
      </c>
      <c r="T14" s="9" t="s">
        <v>128</v>
      </c>
      <c r="U14" s="11" t="n">
        <v>2417226249</v>
      </c>
    </row>
    <row r="15" ht="40" customHeight="1">
      <c r="B15" s="7" t="s">
        <v>84</v>
      </c>
      <c r="C15" s="8" t="n">
        <v>316284493</v>
      </c>
      <c r="D15" s="8" t="n">
        <v>21633044</v>
      </c>
      <c r="E15" s="8" t="n">
        <v>185881225</v>
      </c>
      <c r="F15" s="8" t="n">
        <v>170674882</v>
      </c>
      <c r="G15" s="8" t="n">
        <v>19406233</v>
      </c>
      <c r="H15" s="8" t="s">
        <v>128</v>
      </c>
      <c r="I15" s="8" t="n">
        <v>7352581</v>
      </c>
      <c r="J15" s="8" t="n">
        <v>102049</v>
      </c>
      <c r="K15" s="8" t="n">
        <v>200000</v>
      </c>
      <c r="L15" s="8" t="n">
        <v>350000</v>
      </c>
      <c r="M15" s="8" t="n">
        <v>1269785</v>
      </c>
      <c r="N15" s="8" t="n">
        <v>30024</v>
      </c>
      <c r="O15" s="8" t="s">
        <v>128</v>
      </c>
      <c r="P15" s="8" t="n">
        <v>39786815</v>
      </c>
      <c r="Q15" s="8" t="n">
        <v>2085993</v>
      </c>
      <c r="R15" s="8" t="s">
        <v>128</v>
      </c>
      <c r="S15" s="8" t="s">
        <v>128</v>
      </c>
      <c r="T15" s="8" t="s">
        <v>128</v>
      </c>
      <c r="U15" s="8" t="n">
        <v>765057124</v>
      </c>
    </row>
    <row r="16" ht="40" customHeight="1">
      <c r="B16" s="7" t="s">
        <v>85</v>
      </c>
      <c r="C16" s="8" t="n">
        <v>300625998</v>
      </c>
      <c r="D16" s="8" t="n">
        <v>20410344</v>
      </c>
      <c r="E16" s="8" t="n">
        <v>186255176</v>
      </c>
      <c r="F16" s="8" t="n">
        <v>240771382</v>
      </c>
      <c r="G16" s="8" t="n">
        <v>14953438</v>
      </c>
      <c r="H16" s="8" t="n">
        <v>74524865</v>
      </c>
      <c r="I16" s="8" t="n">
        <v>17031114</v>
      </c>
      <c r="J16" s="8" t="n">
        <v>727201</v>
      </c>
      <c r="K16" s="8" t="n">
        <v>1413600</v>
      </c>
      <c r="L16" s="8" t="n">
        <v>450800</v>
      </c>
      <c r="M16" s="8" t="n">
        <v>3272134</v>
      </c>
      <c r="N16" s="8" t="s">
        <v>128</v>
      </c>
      <c r="O16" s="8" t="n">
        <v>19170</v>
      </c>
      <c r="P16" s="8" t="n">
        <v>91311117</v>
      </c>
      <c r="Q16" s="8" t="n">
        <v>6438925</v>
      </c>
      <c r="R16" s="8" t="s">
        <v>128</v>
      </c>
      <c r="S16" s="8" t="s">
        <v>128</v>
      </c>
      <c r="T16" s="8" t="s">
        <v>128</v>
      </c>
      <c r="U16" s="8" t="n">
        <v>958205264</v>
      </c>
    </row>
    <row r="17" ht="40" customHeight="1">
      <c r="B17" s="7" t="s">
        <v>86</v>
      </c>
      <c r="C17" s="8" t="n">
        <v>246071990</v>
      </c>
      <c r="D17" s="8" t="n">
        <v>30319584</v>
      </c>
      <c r="E17" s="8" t="n">
        <v>137755977</v>
      </c>
      <c r="F17" s="8" t="n">
        <v>107657465</v>
      </c>
      <c r="G17" s="8" t="n">
        <v>21741846</v>
      </c>
      <c r="H17" s="8" t="n">
        <v>357000</v>
      </c>
      <c r="I17" s="8" t="n">
        <v>8229981</v>
      </c>
      <c r="J17" s="8" t="n">
        <v>4137000</v>
      </c>
      <c r="K17" s="8" t="s">
        <v>128</v>
      </c>
      <c r="L17" s="8" t="n">
        <v>6635260</v>
      </c>
      <c r="M17" s="8" t="n">
        <v>8125846</v>
      </c>
      <c r="N17" s="8" t="s">
        <v>128</v>
      </c>
      <c r="O17" s="8" t="s">
        <v>128</v>
      </c>
      <c r="P17" s="8" t="n">
        <v>59944963</v>
      </c>
      <c r="Q17" s="8" t="n">
        <v>17438817</v>
      </c>
      <c r="R17" s="8" t="s">
        <v>128</v>
      </c>
      <c r="S17" s="8" t="s">
        <v>128</v>
      </c>
      <c r="T17" s="8" t="s">
        <v>128</v>
      </c>
      <c r="U17" s="8" t="n">
        <v>648415729</v>
      </c>
    </row>
    <row r="18" ht="40" customHeight="1">
      <c r="B18" s="7" t="s">
        <v>87</v>
      </c>
      <c r="C18" s="8" t="n">
        <v>211370741</v>
      </c>
      <c r="D18" s="8" t="n">
        <v>16987268</v>
      </c>
      <c r="E18" s="8" t="n">
        <v>133264794</v>
      </c>
      <c r="F18" s="8" t="n">
        <v>113319121</v>
      </c>
      <c r="G18" s="8" t="n">
        <v>21604465</v>
      </c>
      <c r="H18" s="8" t="n">
        <v>350000</v>
      </c>
      <c r="I18" s="8" t="n">
        <v>18009262</v>
      </c>
      <c r="J18" s="8" t="s">
        <v>128</v>
      </c>
      <c r="K18" s="8" t="n">
        <v>347181</v>
      </c>
      <c r="L18" s="8" t="n">
        <v>1218108</v>
      </c>
      <c r="M18" s="8" t="n">
        <v>559360</v>
      </c>
      <c r="N18" s="8" t="n">
        <v>325000</v>
      </c>
      <c r="O18" s="8" t="s">
        <v>128</v>
      </c>
      <c r="P18" s="8" t="n">
        <v>28591506</v>
      </c>
      <c r="Q18" s="8" t="n">
        <v>11244586</v>
      </c>
      <c r="R18" s="8" t="s">
        <v>128</v>
      </c>
      <c r="S18" s="8" t="s">
        <v>128</v>
      </c>
      <c r="T18" s="8" t="s">
        <v>128</v>
      </c>
      <c r="U18" s="8" t="n">
        <v>557191392</v>
      </c>
    </row>
    <row r="19" ht="40" customHeight="1">
      <c r="B19" s="3" t="s">
        <v>88</v>
      </c>
      <c r="C19" s="9" t="n">
        <v>1074353222</v>
      </c>
      <c r="D19" s="9" t="n">
        <v>89350240</v>
      </c>
      <c r="E19" s="9" t="n">
        <v>643157172</v>
      </c>
      <c r="F19" s="9" t="n">
        <v>632422850</v>
      </c>
      <c r="G19" s="9" t="n">
        <v>77705982</v>
      </c>
      <c r="H19" s="9" t="n">
        <v>75231865</v>
      </c>
      <c r="I19" s="9" t="n">
        <v>50622938</v>
      </c>
      <c r="J19" s="9" t="n">
        <v>4966250</v>
      </c>
      <c r="K19" s="9" t="n">
        <v>1960781</v>
      </c>
      <c r="L19" s="9" t="n">
        <v>8654168</v>
      </c>
      <c r="M19" s="9" t="n">
        <v>13227125</v>
      </c>
      <c r="N19" s="9" t="n">
        <v>355024</v>
      </c>
      <c r="O19" s="9" t="n">
        <v>19170</v>
      </c>
      <c r="P19" s="9" t="n">
        <v>219634401</v>
      </c>
      <c r="Q19" s="9" t="n">
        <v>37208321</v>
      </c>
      <c r="R19" s="9" t="s">
        <v>128</v>
      </c>
      <c r="S19" s="9" t="s">
        <v>128</v>
      </c>
      <c r="T19" s="9" t="s">
        <v>128</v>
      </c>
      <c r="U19" s="11" t="n">
        <v>2928869509</v>
      </c>
    </row>
    <row r="20" ht="40" customHeight="1">
      <c r="B20" s="7" t="s">
        <v>89</v>
      </c>
      <c r="C20" s="8" t="n">
        <v>129853705</v>
      </c>
      <c r="D20" s="8" t="n">
        <v>48910391</v>
      </c>
      <c r="E20" s="8" t="n">
        <v>146977386</v>
      </c>
      <c r="F20" s="8" t="n">
        <v>133427056</v>
      </c>
      <c r="G20" s="8" t="n">
        <v>7454959</v>
      </c>
      <c r="H20" s="8" t="s">
        <v>128</v>
      </c>
      <c r="I20" s="8" t="n">
        <v>13305114</v>
      </c>
      <c r="J20" s="8" t="s">
        <v>128</v>
      </c>
      <c r="K20" s="8" t="n">
        <v>14000</v>
      </c>
      <c r="L20" s="8" t="n">
        <v>701017</v>
      </c>
      <c r="M20" s="8" t="n">
        <v>1249081</v>
      </c>
      <c r="N20" s="8" t="s">
        <v>128</v>
      </c>
      <c r="O20" s="8" t="s">
        <v>128</v>
      </c>
      <c r="P20" s="8" t="n">
        <v>35328357</v>
      </c>
      <c r="Q20" s="8" t="n">
        <v>2299548</v>
      </c>
      <c r="R20" s="8" t="s">
        <v>128</v>
      </c>
      <c r="S20" s="8" t="s">
        <v>128</v>
      </c>
      <c r="T20" s="8" t="s">
        <v>128</v>
      </c>
      <c r="U20" s="8" t="n">
        <v>519520614</v>
      </c>
    </row>
    <row r="21" ht="40" customHeight="1">
      <c r="B21" s="7" t="s">
        <v>90</v>
      </c>
      <c r="C21" s="8" t="n">
        <v>189593376</v>
      </c>
      <c r="D21" s="8" t="n">
        <v>62543661</v>
      </c>
      <c r="E21" s="8" t="n">
        <v>169543496</v>
      </c>
      <c r="F21" s="8" t="n">
        <v>127942127</v>
      </c>
      <c r="G21" s="8" t="n">
        <v>7695719</v>
      </c>
      <c r="H21" s="8" t="s">
        <v>128</v>
      </c>
      <c r="I21" s="8" t="n">
        <v>23243555</v>
      </c>
      <c r="J21" s="8" t="n">
        <v>3799999</v>
      </c>
      <c r="K21" s="8" t="n">
        <v>35000</v>
      </c>
      <c r="L21" s="8" t="n">
        <v>2319368</v>
      </c>
      <c r="M21" s="8" t="n">
        <v>6745155</v>
      </c>
      <c r="N21" s="8" t="n">
        <v>370000</v>
      </c>
      <c r="O21" s="8" t="n">
        <v>179299</v>
      </c>
      <c r="P21" s="8" t="n">
        <v>34727704</v>
      </c>
      <c r="Q21" s="8" t="n">
        <v>543988</v>
      </c>
      <c r="R21" s="8" t="s">
        <v>128</v>
      </c>
      <c r="S21" s="8" t="s">
        <v>128</v>
      </c>
      <c r="T21" s="8" t="s">
        <v>128</v>
      </c>
      <c r="U21" s="8" t="n">
        <v>629282447</v>
      </c>
    </row>
    <row r="22" ht="40" customHeight="1">
      <c r="B22" s="7" t="s">
        <v>91</v>
      </c>
      <c r="C22" s="8" t="n">
        <v>182783944</v>
      </c>
      <c r="D22" s="8" t="n">
        <v>65706363</v>
      </c>
      <c r="E22" s="8" t="n">
        <v>187140499</v>
      </c>
      <c r="F22" s="8" t="n">
        <v>71417654</v>
      </c>
      <c r="G22" s="8" t="n">
        <v>10903499</v>
      </c>
      <c r="H22" s="8" t="n">
        <v>90000</v>
      </c>
      <c r="I22" s="8" t="n">
        <v>2898019</v>
      </c>
      <c r="J22" s="8" t="s">
        <v>128</v>
      </c>
      <c r="K22" s="8" t="s">
        <v>128</v>
      </c>
      <c r="L22" s="8" t="n">
        <v>370728</v>
      </c>
      <c r="M22" s="8" t="n">
        <v>12079961</v>
      </c>
      <c r="N22" s="8" t="s">
        <v>128</v>
      </c>
      <c r="O22" s="8" t="s">
        <v>128</v>
      </c>
      <c r="P22" s="8" t="n">
        <v>72038006</v>
      </c>
      <c r="Q22" s="8" t="n">
        <v>891969</v>
      </c>
      <c r="R22" s="8" t="s">
        <v>128</v>
      </c>
      <c r="S22" s="8" t="s">
        <v>128</v>
      </c>
      <c r="T22" s="8" t="s">
        <v>128</v>
      </c>
      <c r="U22" s="8" t="n">
        <v>606320642</v>
      </c>
    </row>
    <row r="23" ht="40" customHeight="1">
      <c r="B23" s="7" t="s">
        <v>92</v>
      </c>
      <c r="C23" s="8" t="n">
        <v>217866061</v>
      </c>
      <c r="D23" s="8" t="n">
        <v>44922198</v>
      </c>
      <c r="E23" s="8" t="n">
        <v>150046185</v>
      </c>
      <c r="F23" s="8" t="n">
        <v>169423569</v>
      </c>
      <c r="G23" s="8" t="n">
        <v>17403968</v>
      </c>
      <c r="H23" s="8" t="s">
        <v>128</v>
      </c>
      <c r="I23" s="8" t="n">
        <v>7042652</v>
      </c>
      <c r="J23" s="8" t="n">
        <v>681000</v>
      </c>
      <c r="K23" s="8" t="s">
        <v>128</v>
      </c>
      <c r="L23" s="8" t="n">
        <v>210000</v>
      </c>
      <c r="M23" s="8" t="n">
        <v>10714806</v>
      </c>
      <c r="N23" s="8" t="s">
        <v>128</v>
      </c>
      <c r="O23" s="8" t="n">
        <v>155578</v>
      </c>
      <c r="P23" s="8" t="n">
        <v>58026493</v>
      </c>
      <c r="Q23" s="8" t="n">
        <v>4561487</v>
      </c>
      <c r="R23" s="8" t="s">
        <v>128</v>
      </c>
      <c r="S23" s="8" t="s">
        <v>128</v>
      </c>
      <c r="T23" s="8" t="s">
        <v>128</v>
      </c>
      <c r="U23" s="8" t="n">
        <v>681053997</v>
      </c>
    </row>
    <row r="24" ht="40" customHeight="1">
      <c r="B24" s="3" t="s">
        <v>93</v>
      </c>
      <c r="C24" s="9" t="n">
        <v>720097086</v>
      </c>
      <c r="D24" s="9" t="n">
        <v>222082613</v>
      </c>
      <c r="E24" s="9" t="n">
        <v>653707566</v>
      </c>
      <c r="F24" s="9" t="n">
        <v>502210406</v>
      </c>
      <c r="G24" s="9" t="n">
        <v>43458145</v>
      </c>
      <c r="H24" s="9" t="n">
        <v>90000</v>
      </c>
      <c r="I24" s="9" t="n">
        <v>46489340</v>
      </c>
      <c r="J24" s="9" t="n">
        <v>4480999</v>
      </c>
      <c r="K24" s="9" t="n">
        <v>49000</v>
      </c>
      <c r="L24" s="9" t="n">
        <v>3601113</v>
      </c>
      <c r="M24" s="9" t="n">
        <v>30789003</v>
      </c>
      <c r="N24" s="9" t="n">
        <v>370000</v>
      </c>
      <c r="O24" s="9" t="n">
        <v>334877</v>
      </c>
      <c r="P24" s="9" t="n">
        <v>200120560</v>
      </c>
      <c r="Q24" s="9" t="n">
        <v>8296992</v>
      </c>
      <c r="R24" s="9" t="s">
        <v>128</v>
      </c>
      <c r="S24" s="9" t="s">
        <v>128</v>
      </c>
      <c r="T24" s="9" t="s">
        <v>128</v>
      </c>
      <c r="U24" s="11" t="n">
        <v>2436177700</v>
      </c>
    </row>
    <row r="25" ht="40" customHeight="1">
      <c r="B25" s="7" t="s">
        <v>94</v>
      </c>
      <c r="C25" s="8" t="n">
        <v>227010969</v>
      </c>
      <c r="D25" s="8" t="n">
        <v>12910297</v>
      </c>
      <c r="E25" s="8" t="n">
        <v>140053560</v>
      </c>
      <c r="F25" s="8" t="n">
        <v>192071531</v>
      </c>
      <c r="G25" s="8" t="n">
        <v>8161264</v>
      </c>
      <c r="H25" s="8" t="n">
        <v>4678228</v>
      </c>
      <c r="I25" s="8" t="n">
        <v>551528</v>
      </c>
      <c r="J25" s="8" t="s">
        <v>128</v>
      </c>
      <c r="K25" s="8" t="s">
        <v>128</v>
      </c>
      <c r="L25" s="8" t="n">
        <v>350000</v>
      </c>
      <c r="M25" s="8" t="n">
        <v>13119263</v>
      </c>
      <c r="N25" s="8" t="s">
        <v>128</v>
      </c>
      <c r="O25" s="8" t="s">
        <v>128</v>
      </c>
      <c r="P25" s="8" t="n">
        <v>16495469</v>
      </c>
      <c r="Q25" s="8" t="s">
        <v>128</v>
      </c>
      <c r="R25" s="8" t="n">
        <v>6158262</v>
      </c>
      <c r="S25" s="8" t="s">
        <v>128</v>
      </c>
      <c r="T25" s="8" t="n">
        <v>566769</v>
      </c>
      <c r="U25" s="8" t="n">
        <v>622127140</v>
      </c>
    </row>
    <row r="27" ht="18" customHeight="1">
      <c r="B27" s="5" t="s">
        <v>96</v>
      </c>
    </row>
    <row r="28" ht="18" customHeight="1">
      <c r="B28" s="5" t="s">
        <v>97</v>
      </c>
    </row>
    <row r="29" ht="18" customHeight="1">
      <c r="B29" s="5" t="s">
        <v>98</v>
      </c>
    </row>
    <row r="30" ht="18" customHeight="1">
      <c r="B30" s="5"/>
    </row>
    <row r="31" ht="18" customHeight="1">
      <c r="B31" s="5"/>
    </row>
    <row r="32" ht="18" customHeight="1">
      <c r="B32" s="5"/>
    </row>
    <row r="33" ht="18" customHeight="1">
      <c r="B33" s="5"/>
    </row>
    <row r="34" ht="18" customHeight="1">
      <c r="B34" s="5"/>
    </row>
    <row r="35" ht="18" customHeight="1">
      <c r="B35" s="5"/>
    </row>
  </sheetData>
  <pageMargins left="0.7" right="0.7" top="0.75" bottom="0.75" header="0.3" footer="0.3"/>
  <pageSetup paperSize="9" orientation="portrait" horizontalDpi="300" verticalDpi="300" r:id="rId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70" showGridLines="0" tabSelected="false">
      <pane ySplit="4" xSplit="2" topLeftCell="C5" activePane="bottomRight" state="frozen"/>
      <selection pane="bottomRight"/>
    </sheetView>
  </sheetViews>
  <sheetFormatPr defaultRowHeight="15.0" baseColWidth="10"/>
  <cols>
    <col min="1" max="1" width="8.71" hidden="0" customWidth="1"/>
    <col min="2" max="2" width="35.71" hidden="0" customWidth="1"/>
    <col min="3" max="3" width="20.71" hidden="0" customWidth="1"/>
    <col min="4" max="4" width="20.71" hidden="0" customWidth="1"/>
    <col min="5" max="5" width="20.71" hidden="0" customWidth="1"/>
    <col min="6" max="6" width="20.71" hidden="0" customWidth="1"/>
    <col min="7" max="7" width="20.71" hidden="0" customWidth="1"/>
    <col min="8" max="8" width="20.71" hidden="0" customWidth="1"/>
    <col min="9" max="9" width="20.71" hidden="0" customWidth="1"/>
    <col min="10" max="10" width="20.71" hidden="0" customWidth="1"/>
    <col min="11" max="11" width="20.71" hidden="0" customWidth="1"/>
    <col min="12" max="12" width="20.71" hidden="0" customWidth="1"/>
    <col min="13" max="13" width="20.71" hidden="0" customWidth="1"/>
    <col min="14" max="14" width="20.71" hidden="0" customWidth="1"/>
    <col min="15" max="15" width="20.71" hidden="0" customWidth="1"/>
    <col min="16" max="16" width="20.71" hidden="0" customWidth="1"/>
    <col min="17" max="17" width="20.71" hidden="0" customWidth="1"/>
    <col min="18" max="18" width="20.71" hidden="0" customWidth="1"/>
    <col min="20" max="20" width="15.71" hidden="0" customWidth="1"/>
  </cols>
  <sheetData>
    <row r="1" ht="120" customHeight="1"/>
    <row r="2">
      <c r="B2" s="6" t="s">
        <v>252</v>
      </c>
    </row>
    <row r="4" ht="60" customHeight="1">
      <c r="B4" s="1" t="s">
        <v>116</v>
      </c>
      <c r="C4" s="1" t="s">
        <v>100</v>
      </c>
      <c r="D4" s="1" t="s">
        <v>101</v>
      </c>
      <c r="E4" s="1" t="s">
        <v>102</v>
      </c>
      <c r="F4" s="1" t="s">
        <v>103</v>
      </c>
      <c r="G4" s="1" t="s">
        <v>104</v>
      </c>
      <c r="H4" s="1" t="s">
        <v>105</v>
      </c>
      <c r="I4" s="1" t="s">
        <v>106</v>
      </c>
      <c r="J4" s="1" t="s">
        <v>107</v>
      </c>
      <c r="K4" s="1" t="s">
        <v>108</v>
      </c>
      <c r="L4" s="1" t="s">
        <v>109</v>
      </c>
      <c r="M4" s="1" t="s">
        <v>110</v>
      </c>
      <c r="N4" s="1" t="s">
        <v>111</v>
      </c>
      <c r="O4" s="1" t="s">
        <v>112</v>
      </c>
      <c r="P4" s="1" t="s">
        <v>113</v>
      </c>
      <c r="Q4" s="1" t="s">
        <v>114</v>
      </c>
      <c r="R4" s="10" t="s">
        <v>253</v>
      </c>
      <c r="T4" s="20" t="str">
        <f>=HYPERLINK("#'ÍNDICE'!A1", "Índice")</f>
      </c>
    </row>
    <row r="5" ht="40" customHeight="1">
      <c r="B5" s="7" t="s">
        <v>74</v>
      </c>
      <c r="C5" s="8" t="n">
        <v>35077932</v>
      </c>
      <c r="D5" s="8" t="n">
        <v>37090329</v>
      </c>
      <c r="E5" s="8" t="n">
        <v>25967252</v>
      </c>
      <c r="F5" s="8" t="n">
        <v>17040497</v>
      </c>
      <c r="G5" s="8" t="n">
        <v>63034755</v>
      </c>
      <c r="H5" s="8" t="n">
        <v>11406426</v>
      </c>
      <c r="I5" s="8" t="n">
        <v>1281286</v>
      </c>
      <c r="J5" s="8" t="n">
        <v>31458504</v>
      </c>
      <c r="K5" s="8" t="n">
        <v>9995411</v>
      </c>
      <c r="L5" s="8" t="n">
        <v>18463292</v>
      </c>
      <c r="M5" s="8" t="n">
        <v>4873801</v>
      </c>
      <c r="N5" s="8" t="n">
        <v>18866824</v>
      </c>
      <c r="O5" s="8" t="n">
        <v>15847127</v>
      </c>
      <c r="P5" s="8" t="n">
        <v>19995774</v>
      </c>
      <c r="Q5" s="8" t="n">
        <v>26838635</v>
      </c>
      <c r="R5" s="8" t="n">
        <v>337237845</v>
      </c>
    </row>
    <row r="6" ht="40" customHeight="1">
      <c r="B6" s="7" t="s">
        <v>75</v>
      </c>
      <c r="C6" s="8" t="n">
        <v>26439129</v>
      </c>
      <c r="D6" s="8" t="n">
        <v>48910780</v>
      </c>
      <c r="E6" s="8" t="n">
        <v>34911022</v>
      </c>
      <c r="F6" s="8" t="n">
        <v>5429726</v>
      </c>
      <c r="G6" s="8" t="n">
        <v>144192319</v>
      </c>
      <c r="H6" s="8" t="n">
        <v>14855897</v>
      </c>
      <c r="I6" s="8" t="n">
        <v>1138472</v>
      </c>
      <c r="J6" s="8" t="n">
        <v>23435719</v>
      </c>
      <c r="K6" s="8" t="n">
        <v>10240391</v>
      </c>
      <c r="L6" s="8" t="n">
        <v>8761200</v>
      </c>
      <c r="M6" s="8" t="n">
        <v>11637354</v>
      </c>
      <c r="N6" s="8" t="n">
        <v>209677078</v>
      </c>
      <c r="O6" s="8" t="n">
        <v>17568559</v>
      </c>
      <c r="P6" s="8" t="n">
        <v>20414749</v>
      </c>
      <c r="Q6" s="8" t="n">
        <v>38808464</v>
      </c>
      <c r="R6" s="8" t="n">
        <v>616420859</v>
      </c>
    </row>
    <row r="7" ht="40" customHeight="1">
      <c r="B7" s="7" t="s">
        <v>76</v>
      </c>
      <c r="C7" s="8" t="n">
        <v>22925540</v>
      </c>
      <c r="D7" s="8" t="n">
        <v>65759626</v>
      </c>
      <c r="E7" s="8" t="n">
        <v>25137772</v>
      </c>
      <c r="F7" s="8" t="n">
        <v>11373805</v>
      </c>
      <c r="G7" s="8" t="n">
        <v>68210776</v>
      </c>
      <c r="H7" s="8" t="n">
        <v>15064183</v>
      </c>
      <c r="I7" s="8" t="n">
        <v>1061281</v>
      </c>
      <c r="J7" s="8" t="n">
        <v>31913692</v>
      </c>
      <c r="K7" s="8" t="n">
        <v>13580295</v>
      </c>
      <c r="L7" s="8" t="n">
        <v>11328800</v>
      </c>
      <c r="M7" s="8" t="n">
        <v>19301883</v>
      </c>
      <c r="N7" s="8" t="n">
        <v>206901573</v>
      </c>
      <c r="O7" s="8" t="n">
        <v>15274318</v>
      </c>
      <c r="P7" s="8" t="n">
        <v>16209062</v>
      </c>
      <c r="Q7" s="8" t="n">
        <v>32989993</v>
      </c>
      <c r="R7" s="8" t="n">
        <v>557032599</v>
      </c>
    </row>
    <row r="8" ht="40" customHeight="1">
      <c r="B8" s="7" t="s">
        <v>77</v>
      </c>
      <c r="C8" s="8" t="n">
        <v>50194587</v>
      </c>
      <c r="D8" s="8" t="n">
        <v>28515138</v>
      </c>
      <c r="E8" s="8" t="n">
        <v>49861225</v>
      </c>
      <c r="F8" s="8" t="n">
        <v>5719932</v>
      </c>
      <c r="G8" s="8" t="n">
        <v>35247444</v>
      </c>
      <c r="H8" s="8" t="n">
        <v>10688389</v>
      </c>
      <c r="I8" s="8" t="n">
        <v>1042078</v>
      </c>
      <c r="J8" s="8" t="n">
        <v>25953270</v>
      </c>
      <c r="K8" s="8" t="n">
        <v>14887458</v>
      </c>
      <c r="L8" s="8" t="n">
        <v>12777950</v>
      </c>
      <c r="M8" s="8" t="n">
        <v>11534359</v>
      </c>
      <c r="N8" s="8" t="n">
        <v>260735749</v>
      </c>
      <c r="O8" s="8" t="n">
        <v>12062541</v>
      </c>
      <c r="P8" s="8" t="n">
        <v>13541574</v>
      </c>
      <c r="Q8" s="8" t="n">
        <v>19663300</v>
      </c>
      <c r="R8" s="8" t="n">
        <v>552424994</v>
      </c>
    </row>
    <row r="9" ht="40" customHeight="1">
      <c r="B9" s="3" t="s">
        <v>78</v>
      </c>
      <c r="C9" s="9" t="n">
        <v>134637188</v>
      </c>
      <c r="D9" s="9" t="n">
        <v>180275873</v>
      </c>
      <c r="E9" s="9" t="n">
        <v>135877271</v>
      </c>
      <c r="F9" s="9" t="n">
        <v>39563960</v>
      </c>
      <c r="G9" s="9" t="n">
        <v>310685294</v>
      </c>
      <c r="H9" s="9" t="n">
        <v>52014895</v>
      </c>
      <c r="I9" s="9" t="n">
        <v>4523117</v>
      </c>
      <c r="J9" s="9" t="n">
        <v>112761185</v>
      </c>
      <c r="K9" s="9" t="n">
        <v>48703555</v>
      </c>
      <c r="L9" s="9" t="n">
        <v>51331242</v>
      </c>
      <c r="M9" s="9" t="n">
        <v>47347397</v>
      </c>
      <c r="N9" s="9" t="n">
        <v>696181224</v>
      </c>
      <c r="O9" s="9" t="n">
        <v>60752545</v>
      </c>
      <c r="P9" s="9" t="n">
        <v>70161159</v>
      </c>
      <c r="Q9" s="9" t="n">
        <v>118300392</v>
      </c>
      <c r="R9" s="11" t="n">
        <v>2063116297</v>
      </c>
    </row>
    <row r="10" ht="40" customHeight="1">
      <c r="B10" s="7" t="s">
        <v>79</v>
      </c>
      <c r="C10" s="8" t="n">
        <v>46310008</v>
      </c>
      <c r="D10" s="8" t="n">
        <v>44590917</v>
      </c>
      <c r="E10" s="8" t="n">
        <v>29742777</v>
      </c>
      <c r="F10" s="8" t="n">
        <v>21002550</v>
      </c>
      <c r="G10" s="8" t="n">
        <v>118420544</v>
      </c>
      <c r="H10" s="8" t="n">
        <v>16866358</v>
      </c>
      <c r="I10" s="8" t="n">
        <v>1047896</v>
      </c>
      <c r="J10" s="8" t="n">
        <v>25389199</v>
      </c>
      <c r="K10" s="8" t="n">
        <v>5912028</v>
      </c>
      <c r="L10" s="8" t="n">
        <v>8022800</v>
      </c>
      <c r="M10" s="8" t="n">
        <v>11147320</v>
      </c>
      <c r="N10" s="8" t="n">
        <v>229933031</v>
      </c>
      <c r="O10" s="8" t="n">
        <v>17393191</v>
      </c>
      <c r="P10" s="8" t="n">
        <v>20392820</v>
      </c>
      <c r="Q10" s="8" t="n">
        <v>26871829</v>
      </c>
      <c r="R10" s="8" t="n">
        <v>623043268</v>
      </c>
    </row>
    <row r="11" ht="40" customHeight="1">
      <c r="B11" s="7" t="s">
        <v>80</v>
      </c>
      <c r="C11" s="8" t="n">
        <v>33702939</v>
      </c>
      <c r="D11" s="8" t="n">
        <v>50398821</v>
      </c>
      <c r="E11" s="8" t="n">
        <v>43332313</v>
      </c>
      <c r="F11" s="8" t="n">
        <v>8281800</v>
      </c>
      <c r="G11" s="8" t="n">
        <v>31083812</v>
      </c>
      <c r="H11" s="8" t="n">
        <v>11612419</v>
      </c>
      <c r="I11" s="8" t="n">
        <v>756598</v>
      </c>
      <c r="J11" s="8" t="n">
        <v>33100751</v>
      </c>
      <c r="K11" s="8" t="n">
        <v>15036075</v>
      </c>
      <c r="L11" s="8" t="n">
        <v>4296600</v>
      </c>
      <c r="M11" s="8" t="n">
        <v>14716267</v>
      </c>
      <c r="N11" s="8" t="n">
        <v>384836984</v>
      </c>
      <c r="O11" s="8" t="n">
        <v>15820532</v>
      </c>
      <c r="P11" s="8" t="n">
        <v>15912364</v>
      </c>
      <c r="Q11" s="8" t="n">
        <v>16105756</v>
      </c>
      <c r="R11" s="8" t="n">
        <v>678994031</v>
      </c>
    </row>
    <row r="12" ht="40" customHeight="1">
      <c r="B12" s="7" t="s">
        <v>81</v>
      </c>
      <c r="C12" s="8" t="n">
        <v>45290255</v>
      </c>
      <c r="D12" s="8" t="n">
        <v>75056472</v>
      </c>
      <c r="E12" s="8" t="n">
        <v>45752102</v>
      </c>
      <c r="F12" s="8" t="n">
        <v>3453354</v>
      </c>
      <c r="G12" s="8" t="n">
        <v>80640703</v>
      </c>
      <c r="H12" s="8" t="n">
        <v>13829436</v>
      </c>
      <c r="I12" s="8" t="n">
        <v>1364145</v>
      </c>
      <c r="J12" s="8" t="n">
        <v>29979612</v>
      </c>
      <c r="K12" s="8" t="n">
        <v>8049035</v>
      </c>
      <c r="L12" s="8" t="n">
        <v>25971802</v>
      </c>
      <c r="M12" s="8" t="n">
        <v>13337209</v>
      </c>
      <c r="N12" s="8" t="n">
        <v>225616145</v>
      </c>
      <c r="O12" s="8" t="n">
        <v>9342271</v>
      </c>
      <c r="P12" s="8" t="n">
        <v>8054330</v>
      </c>
      <c r="Q12" s="8" t="n">
        <v>21530587</v>
      </c>
      <c r="R12" s="8" t="n">
        <v>607267458</v>
      </c>
    </row>
    <row r="13" ht="40" customHeight="1">
      <c r="B13" s="7" t="s">
        <v>82</v>
      </c>
      <c r="C13" s="8" t="n">
        <v>32670226</v>
      </c>
      <c r="D13" s="8" t="n">
        <v>73237370</v>
      </c>
      <c r="E13" s="8" t="n">
        <v>22251153</v>
      </c>
      <c r="F13" s="8" t="n">
        <v>9274610</v>
      </c>
      <c r="G13" s="8" t="n">
        <v>50506205</v>
      </c>
      <c r="H13" s="8" t="n">
        <v>17303813</v>
      </c>
      <c r="I13" s="8" t="n">
        <v>1975274</v>
      </c>
      <c r="J13" s="8" t="n">
        <v>27362227</v>
      </c>
      <c r="K13" s="8" t="n">
        <v>9967485</v>
      </c>
      <c r="L13" s="8" t="n">
        <v>32032325</v>
      </c>
      <c r="M13" s="8" t="n">
        <v>6234301</v>
      </c>
      <c r="N13" s="8" t="n">
        <v>179956672</v>
      </c>
      <c r="O13" s="8" t="n">
        <v>6692998</v>
      </c>
      <c r="P13" s="8" t="n">
        <v>19737616</v>
      </c>
      <c r="Q13" s="8" t="n">
        <v>18719217</v>
      </c>
      <c r="R13" s="8" t="n">
        <v>507921492</v>
      </c>
    </row>
    <row r="14" ht="40" customHeight="1">
      <c r="B14" s="3" t="s">
        <v>83</v>
      </c>
      <c r="C14" s="9" t="n">
        <v>157973428</v>
      </c>
      <c r="D14" s="9" t="n">
        <v>243283580</v>
      </c>
      <c r="E14" s="9" t="n">
        <v>141078345</v>
      </c>
      <c r="F14" s="9" t="n">
        <v>42012314</v>
      </c>
      <c r="G14" s="9" t="n">
        <v>280651264</v>
      </c>
      <c r="H14" s="9" t="n">
        <v>59612026</v>
      </c>
      <c r="I14" s="9" t="n">
        <v>5143913</v>
      </c>
      <c r="J14" s="9" t="n">
        <v>115831789</v>
      </c>
      <c r="K14" s="9" t="n">
        <v>38964623</v>
      </c>
      <c r="L14" s="9" t="n">
        <v>70323527</v>
      </c>
      <c r="M14" s="9" t="n">
        <v>45435097</v>
      </c>
      <c r="N14" s="9" t="n">
        <v>1020342832</v>
      </c>
      <c r="O14" s="9" t="n">
        <v>49248992</v>
      </c>
      <c r="P14" s="9" t="n">
        <v>64097130</v>
      </c>
      <c r="Q14" s="9" t="n">
        <v>83227389</v>
      </c>
      <c r="R14" s="11" t="n">
        <v>2417226249</v>
      </c>
    </row>
    <row r="15" ht="40" customHeight="1">
      <c r="B15" s="7" t="s">
        <v>84</v>
      </c>
      <c r="C15" s="8" t="n">
        <v>47071247</v>
      </c>
      <c r="D15" s="8" t="n">
        <v>57871109</v>
      </c>
      <c r="E15" s="8" t="n">
        <v>36649450</v>
      </c>
      <c r="F15" s="8" t="n">
        <v>73822014</v>
      </c>
      <c r="G15" s="8" t="n">
        <v>182858032</v>
      </c>
      <c r="H15" s="8" t="n">
        <v>11836071</v>
      </c>
      <c r="I15" s="8" t="n">
        <v>663864</v>
      </c>
      <c r="J15" s="8" t="n">
        <v>27449628</v>
      </c>
      <c r="K15" s="8" t="n">
        <v>5930672</v>
      </c>
      <c r="L15" s="8" t="n">
        <v>16655300</v>
      </c>
      <c r="M15" s="8" t="n">
        <v>8576209</v>
      </c>
      <c r="N15" s="8" t="n">
        <v>263674515</v>
      </c>
      <c r="O15" s="8" t="n">
        <v>5977308</v>
      </c>
      <c r="P15" s="8" t="n">
        <v>14519321</v>
      </c>
      <c r="Q15" s="8" t="n">
        <v>11502384</v>
      </c>
      <c r="R15" s="8" t="n">
        <v>765057124</v>
      </c>
    </row>
    <row r="16" ht="40" customHeight="1">
      <c r="B16" s="7" t="s">
        <v>85</v>
      </c>
      <c r="C16" s="8" t="n">
        <v>36490808</v>
      </c>
      <c r="D16" s="8" t="n">
        <v>75838148</v>
      </c>
      <c r="E16" s="8" t="n">
        <v>69718310</v>
      </c>
      <c r="F16" s="8" t="n">
        <v>8695463</v>
      </c>
      <c r="G16" s="8" t="n">
        <v>128996308</v>
      </c>
      <c r="H16" s="8" t="n">
        <v>25457213</v>
      </c>
      <c r="I16" s="8" t="n">
        <v>868635</v>
      </c>
      <c r="J16" s="8" t="n">
        <v>29667501</v>
      </c>
      <c r="K16" s="8" t="n">
        <v>4632573</v>
      </c>
      <c r="L16" s="8" t="n">
        <v>60212089</v>
      </c>
      <c r="M16" s="8" t="n">
        <v>4282639</v>
      </c>
      <c r="N16" s="8" t="n">
        <v>462164791</v>
      </c>
      <c r="O16" s="8" t="n">
        <v>11121707</v>
      </c>
      <c r="P16" s="8" t="n">
        <v>23037232</v>
      </c>
      <c r="Q16" s="8" t="n">
        <v>17021847</v>
      </c>
      <c r="R16" s="8" t="n">
        <v>958205264</v>
      </c>
    </row>
    <row r="17" ht="40" customHeight="1">
      <c r="B17" s="7" t="s">
        <v>86</v>
      </c>
      <c r="C17" s="8" t="n">
        <v>29569281</v>
      </c>
      <c r="D17" s="8" t="n">
        <v>110221584</v>
      </c>
      <c r="E17" s="8" t="n">
        <v>22444359</v>
      </c>
      <c r="F17" s="8" t="n">
        <v>14735068</v>
      </c>
      <c r="G17" s="8" t="n">
        <v>42557134</v>
      </c>
      <c r="H17" s="8" t="n">
        <v>11503544</v>
      </c>
      <c r="I17" s="8" t="n">
        <v>1553991</v>
      </c>
      <c r="J17" s="8" t="n">
        <v>25161218</v>
      </c>
      <c r="K17" s="8" t="n">
        <v>5873412</v>
      </c>
      <c r="L17" s="8" t="n">
        <v>18425820</v>
      </c>
      <c r="M17" s="8" t="n">
        <v>6446422</v>
      </c>
      <c r="N17" s="8" t="n">
        <v>287951857</v>
      </c>
      <c r="O17" s="8" t="n">
        <v>15526319</v>
      </c>
      <c r="P17" s="8" t="n">
        <v>29974018</v>
      </c>
      <c r="Q17" s="8" t="n">
        <v>26471702</v>
      </c>
      <c r="R17" s="8" t="n">
        <v>648415729</v>
      </c>
    </row>
    <row r="18" ht="40" customHeight="1">
      <c r="B18" s="7" t="s">
        <v>87</v>
      </c>
      <c r="C18" s="8" t="n">
        <v>14377890</v>
      </c>
      <c r="D18" s="8" t="n">
        <v>37699333</v>
      </c>
      <c r="E18" s="8" t="n">
        <v>25322967</v>
      </c>
      <c r="F18" s="8" t="n">
        <v>8051856</v>
      </c>
      <c r="G18" s="8" t="n">
        <v>82936132</v>
      </c>
      <c r="H18" s="8" t="n">
        <v>14045324</v>
      </c>
      <c r="I18" s="8" t="n">
        <v>589457</v>
      </c>
      <c r="J18" s="8" t="n">
        <v>18811422</v>
      </c>
      <c r="K18" s="8" t="n">
        <v>6236032</v>
      </c>
      <c r="L18" s="8" t="n">
        <v>16995629</v>
      </c>
      <c r="M18" s="8" t="n">
        <v>3380637</v>
      </c>
      <c r="N18" s="8" t="n">
        <v>275998723</v>
      </c>
      <c r="O18" s="8" t="n">
        <v>9144248</v>
      </c>
      <c r="P18" s="8" t="n">
        <v>22971435</v>
      </c>
      <c r="Q18" s="8" t="n">
        <v>20630307</v>
      </c>
      <c r="R18" s="8" t="n">
        <v>557191392</v>
      </c>
    </row>
    <row r="19" ht="40" customHeight="1">
      <c r="B19" s="3" t="s">
        <v>88</v>
      </c>
      <c r="C19" s="9" t="n">
        <v>127509226</v>
      </c>
      <c r="D19" s="9" t="n">
        <v>281630174</v>
      </c>
      <c r="E19" s="9" t="n">
        <v>154135086</v>
      </c>
      <c r="F19" s="9" t="n">
        <v>105304401</v>
      </c>
      <c r="G19" s="9" t="n">
        <v>437347606</v>
      </c>
      <c r="H19" s="9" t="n">
        <v>62842152</v>
      </c>
      <c r="I19" s="9" t="n">
        <v>3675947</v>
      </c>
      <c r="J19" s="9" t="n">
        <v>101089769</v>
      </c>
      <c r="K19" s="9" t="n">
        <v>22672689</v>
      </c>
      <c r="L19" s="9" t="n">
        <v>112288838</v>
      </c>
      <c r="M19" s="9" t="n">
        <v>22685907</v>
      </c>
      <c r="N19" s="9" t="n">
        <v>1289789886</v>
      </c>
      <c r="O19" s="9" t="n">
        <v>41769582</v>
      </c>
      <c r="P19" s="9" t="n">
        <v>90502006</v>
      </c>
      <c r="Q19" s="9" t="n">
        <v>75626240</v>
      </c>
      <c r="R19" s="11" t="n">
        <v>2928869509</v>
      </c>
    </row>
    <row r="20" ht="40" customHeight="1">
      <c r="B20" s="7" t="s">
        <v>89</v>
      </c>
      <c r="C20" s="8" t="n">
        <v>23672929</v>
      </c>
      <c r="D20" s="8" t="n">
        <v>33832015</v>
      </c>
      <c r="E20" s="8" t="n">
        <v>32210216</v>
      </c>
      <c r="F20" s="8" t="n">
        <v>1464192</v>
      </c>
      <c r="G20" s="8" t="n">
        <v>71047363</v>
      </c>
      <c r="H20" s="8" t="n">
        <v>9686749</v>
      </c>
      <c r="I20" s="8" t="n">
        <v>2493671</v>
      </c>
      <c r="J20" s="8" t="n">
        <v>19320988</v>
      </c>
      <c r="K20" s="8" t="n">
        <v>1130115</v>
      </c>
      <c r="L20" s="8" t="n">
        <v>17326200</v>
      </c>
      <c r="M20" s="8" t="n">
        <v>787584</v>
      </c>
      <c r="N20" s="8" t="n">
        <v>256755639</v>
      </c>
      <c r="O20" s="8" t="n">
        <v>4088363</v>
      </c>
      <c r="P20" s="8" t="n">
        <v>35432387</v>
      </c>
      <c r="Q20" s="8" t="n">
        <v>10272203</v>
      </c>
      <c r="R20" s="8" t="n">
        <v>519520614</v>
      </c>
    </row>
    <row r="21" ht="40" customHeight="1">
      <c r="B21" s="7" t="s">
        <v>90</v>
      </c>
      <c r="C21" s="8" t="n">
        <v>43614059</v>
      </c>
      <c r="D21" s="8" t="n">
        <v>80524646</v>
      </c>
      <c r="E21" s="8" t="n">
        <v>44819803</v>
      </c>
      <c r="F21" s="8" t="n">
        <v>4024188</v>
      </c>
      <c r="G21" s="8" t="n">
        <v>68411230</v>
      </c>
      <c r="H21" s="8" t="n">
        <v>11829853</v>
      </c>
      <c r="I21" s="8" t="n">
        <v>1186374</v>
      </c>
      <c r="J21" s="8" t="n">
        <v>17068446</v>
      </c>
      <c r="K21" s="8" t="n">
        <v>4092410</v>
      </c>
      <c r="L21" s="8" t="n">
        <v>23580910</v>
      </c>
      <c r="M21" s="8" t="n">
        <v>523779</v>
      </c>
      <c r="N21" s="8" t="n">
        <v>214879168</v>
      </c>
      <c r="O21" s="8" t="n">
        <v>15365338</v>
      </c>
      <c r="P21" s="8" t="n">
        <v>69285954</v>
      </c>
      <c r="Q21" s="8" t="n">
        <v>30076289</v>
      </c>
      <c r="R21" s="8" t="n">
        <v>629282447</v>
      </c>
    </row>
    <row r="22" ht="40" customHeight="1">
      <c r="B22" s="7" t="s">
        <v>91</v>
      </c>
      <c r="C22" s="8" t="n">
        <v>17629249</v>
      </c>
      <c r="D22" s="8" t="n">
        <v>87608589</v>
      </c>
      <c r="E22" s="8" t="n">
        <v>26312355</v>
      </c>
      <c r="F22" s="8" t="n">
        <v>1723372</v>
      </c>
      <c r="G22" s="8" t="n">
        <v>86045018</v>
      </c>
      <c r="H22" s="8" t="n">
        <v>10572541</v>
      </c>
      <c r="I22" s="8" t="n">
        <v>707833</v>
      </c>
      <c r="J22" s="8" t="n">
        <v>25536519</v>
      </c>
      <c r="K22" s="8" t="n">
        <v>3230260</v>
      </c>
      <c r="L22" s="8" t="n">
        <v>24900000</v>
      </c>
      <c r="M22" s="8" t="n">
        <v>4782089</v>
      </c>
      <c r="N22" s="8" t="n">
        <v>229202264</v>
      </c>
      <c r="O22" s="8" t="n">
        <v>9546571</v>
      </c>
      <c r="P22" s="8" t="n">
        <v>56807335</v>
      </c>
      <c r="Q22" s="8" t="n">
        <v>21716647</v>
      </c>
      <c r="R22" s="8" t="n">
        <v>606320642</v>
      </c>
    </row>
    <row r="23" ht="40" customHeight="1">
      <c r="B23" s="7" t="s">
        <v>92</v>
      </c>
      <c r="C23" s="8" t="n">
        <v>31963226</v>
      </c>
      <c r="D23" s="8" t="n">
        <v>40116037</v>
      </c>
      <c r="E23" s="8" t="n">
        <v>57794151</v>
      </c>
      <c r="F23" s="8" t="n">
        <v>12467108</v>
      </c>
      <c r="G23" s="8" t="n">
        <v>160105913</v>
      </c>
      <c r="H23" s="8" t="n">
        <v>3933507</v>
      </c>
      <c r="I23" s="8" t="n">
        <v>2496400</v>
      </c>
      <c r="J23" s="8" t="n">
        <v>22740989</v>
      </c>
      <c r="K23" s="8" t="n">
        <v>4795343</v>
      </c>
      <c r="L23" s="8" t="n">
        <v>22498256</v>
      </c>
      <c r="M23" s="8" t="n">
        <v>4287136</v>
      </c>
      <c r="N23" s="8" t="n">
        <v>211786659</v>
      </c>
      <c r="O23" s="8" t="n">
        <v>9076302</v>
      </c>
      <c r="P23" s="8" t="n">
        <v>58012183</v>
      </c>
      <c r="Q23" s="8" t="n">
        <v>38980787</v>
      </c>
      <c r="R23" s="8" t="n">
        <v>681053997</v>
      </c>
    </row>
    <row r="24" ht="40" customHeight="1">
      <c r="B24" s="3" t="s">
        <v>93</v>
      </c>
      <c r="C24" s="9" t="n">
        <v>116879463</v>
      </c>
      <c r="D24" s="9" t="n">
        <v>242081287</v>
      </c>
      <c r="E24" s="9" t="n">
        <v>161136525</v>
      </c>
      <c r="F24" s="9" t="n">
        <v>19678860</v>
      </c>
      <c r="G24" s="9" t="n">
        <v>385609524</v>
      </c>
      <c r="H24" s="9" t="n">
        <v>36022650</v>
      </c>
      <c r="I24" s="9" t="n">
        <v>6884278</v>
      </c>
      <c r="J24" s="9" t="n">
        <v>84666942</v>
      </c>
      <c r="K24" s="9" t="n">
        <v>13248128</v>
      </c>
      <c r="L24" s="9" t="n">
        <v>88305366</v>
      </c>
      <c r="M24" s="9" t="n">
        <v>10380588</v>
      </c>
      <c r="N24" s="9" t="n">
        <v>912623730</v>
      </c>
      <c r="O24" s="9" t="n">
        <v>38076574</v>
      </c>
      <c r="P24" s="9" t="n">
        <v>219537859</v>
      </c>
      <c r="Q24" s="9" t="n">
        <v>101045926</v>
      </c>
      <c r="R24" s="11" t="n">
        <v>2436177700</v>
      </c>
    </row>
    <row r="25" ht="40" customHeight="1">
      <c r="B25" s="7" t="s">
        <v>94</v>
      </c>
      <c r="C25" s="8" t="n">
        <v>23179190</v>
      </c>
      <c r="D25" s="8" t="n">
        <v>34651972</v>
      </c>
      <c r="E25" s="8" t="n">
        <v>22702471</v>
      </c>
      <c r="F25" s="8" t="n">
        <v>3529906</v>
      </c>
      <c r="G25" s="8" t="n">
        <v>109806913</v>
      </c>
      <c r="H25" s="8" t="n">
        <v>5930958</v>
      </c>
      <c r="I25" s="8" t="n">
        <v>4662640</v>
      </c>
      <c r="J25" s="8" t="n">
        <v>43292732</v>
      </c>
      <c r="K25" s="8" t="n">
        <v>587250</v>
      </c>
      <c r="L25" s="8" t="n">
        <v>19053624</v>
      </c>
      <c r="M25" s="8" t="n">
        <v>3742125</v>
      </c>
      <c r="N25" s="8" t="n">
        <v>295665388</v>
      </c>
      <c r="O25" s="8" t="n">
        <v>10870868</v>
      </c>
      <c r="P25" s="8" t="n">
        <v>23060884</v>
      </c>
      <c r="Q25" s="8" t="n">
        <v>21390219</v>
      </c>
      <c r="R25" s="8" t="n">
        <v>622127140</v>
      </c>
    </row>
    <row r="27" ht="18" customHeight="1">
      <c r="B27" s="5" t="s">
        <v>96</v>
      </c>
    </row>
    <row r="28" ht="18" customHeight="1">
      <c r="B28" s="5" t="s">
        <v>97</v>
      </c>
    </row>
    <row r="29" ht="18" customHeight="1">
      <c r="B29" s="5" t="s">
        <v>98</v>
      </c>
    </row>
    <row r="30" ht="18" customHeight="1">
      <c r="B30" s="5"/>
    </row>
    <row r="31" ht="18" customHeight="1">
      <c r="B31" s="5"/>
    </row>
    <row r="32" ht="18" customHeight="1">
      <c r="B32" s="5"/>
    </row>
    <row r="33" ht="18" customHeight="1">
      <c r="B33" s="5"/>
    </row>
    <row r="34" ht="18" customHeight="1">
      <c r="B34" s="5"/>
    </row>
    <row r="35" ht="18" customHeight="1">
      <c r="B35" s="5"/>
    </row>
  </sheetData>
  <pageMargins left="0.7" right="0.7" top="0.75" bottom="0.75" header="0.3" footer="0.3"/>
  <pageSetup paperSize="9" orientation="portrait" horizontalDpi="300" verticalDpi="300" r:id="rId2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70" showGridLines="0" tabSelected="false">
      <pane ySplit="5" xSplit="2" topLeftCell="C6" activePane="bottomRight" state="frozen"/>
      <selection pane="bottomRight"/>
    </sheetView>
  </sheetViews>
  <sheetFormatPr defaultRowHeight="15.0" baseColWidth="10"/>
  <cols>
    <col min="1" max="1" width="8.71" hidden="0" customWidth="1"/>
    <col min="2" max="2" width="35.71" hidden="0" customWidth="1"/>
    <col min="3" max="3" width="22.71" hidden="0" customWidth="1"/>
    <col min="4" max="4" width="22.71" hidden="0" customWidth="1"/>
    <col min="5" max="5" width="22.71" hidden="0" customWidth="1"/>
    <col min="6" max="6" width="22.71" hidden="0" customWidth="1"/>
    <col min="7" max="7" width="22.71" hidden="0" customWidth="1"/>
    <col min="8" max="8" width="22.71" hidden="0" customWidth="1"/>
    <col min="9" max="9" width="22.71" hidden="0" customWidth="1"/>
    <col min="10" max="10" width="45.71" hidden="0" customWidth="1"/>
    <col min="11" max="11" width="45.71" hidden="0" customWidth="1"/>
    <col min="12" max="12" width="35.71" hidden="0" customWidth="1"/>
    <col min="13" max="13" width="35.71" hidden="0" customWidth="1"/>
    <col min="14" max="14" width="35.71" hidden="0" customWidth="1"/>
    <col min="15" max="15" width="35.71" hidden="0" customWidth="1"/>
    <col min="16" max="16" width="58.71" hidden="0" customWidth="1"/>
    <col min="18" max="18" width="15.71" hidden="0" customWidth="1"/>
  </cols>
  <sheetData>
    <row r="1" ht="120" customHeight="1"/>
    <row r="2">
      <c r="B2" s="6" t="s">
        <v>254</v>
      </c>
    </row>
    <row r="4" ht="55" customHeight="1">
      <c r="B4" s="1" t="s">
        <v>259</v>
      </c>
      <c r="C4" s="1" t="s">
        <v>260</v>
      </c>
      <c r="D4" s="1"/>
      <c r="E4" s="1"/>
      <c r="F4" s="1"/>
      <c r="G4" s="1" t="s">
        <v>261</v>
      </c>
      <c r="H4" s="1"/>
      <c r="I4" s="1"/>
      <c r="J4" s="1" t="s">
        <v>262</v>
      </c>
      <c r="K4" s="1" t="s">
        <v>263</v>
      </c>
      <c r="L4" s="1" t="s">
        <v>264</v>
      </c>
      <c r="M4" s="1"/>
      <c r="N4" s="1" t="s">
        <v>265</v>
      </c>
      <c r="O4" s="1"/>
      <c r="P4" s="1" t="s">
        <v>266</v>
      </c>
      <c r="R4" s="20" t="str">
        <f>=HYPERLINK("#'ÍNDICE'!A1", "Índice")</f>
      </c>
    </row>
    <row r="5" ht="45" customHeight="1">
      <c r="B5" s="1"/>
      <c r="C5" s="1" t="s">
        <v>267</v>
      </c>
      <c r="D5" s="1" t="s">
        <v>268</v>
      </c>
      <c r="E5" s="1" t="s">
        <v>269</v>
      </c>
      <c r="F5" s="1" t="s">
        <v>179</v>
      </c>
      <c r="G5" s="1" t="s">
        <v>270</v>
      </c>
      <c r="H5" s="1" t="s">
        <v>271</v>
      </c>
      <c r="I5" s="1" t="s">
        <v>272</v>
      </c>
      <c r="J5" s="1" t="s">
        <v>273</v>
      </c>
      <c r="K5" s="1" t="s">
        <v>274</v>
      </c>
      <c r="L5" s="1" t="s">
        <v>275</v>
      </c>
      <c r="M5" s="1" t="s">
        <v>276</v>
      </c>
      <c r="N5" s="1" t="s">
        <v>277</v>
      </c>
      <c r="O5" s="1" t="s">
        <v>278</v>
      </c>
      <c r="P5" s="1" t="s">
        <v>279</v>
      </c>
    </row>
    <row r="6" ht="40" customHeight="1">
      <c r="B6" s="8" t="s">
        <v>255</v>
      </c>
      <c r="C6" s="8" t="n">
        <v>2620</v>
      </c>
      <c r="D6" s="8" t="n">
        <v>1130</v>
      </c>
      <c r="E6" s="8" t="n">
        <v>135</v>
      </c>
      <c r="F6" s="8" t="n">
        <v>3885</v>
      </c>
      <c r="G6" s="12" t="n">
        <v>0.674388674388674</v>
      </c>
      <c r="H6" s="12" t="n">
        <v>0.290862290862291</v>
      </c>
      <c r="I6" s="12" t="n">
        <v>0.0347490347490347</v>
      </c>
      <c r="J6" s="8" t="n">
        <v>43.1297709923664</v>
      </c>
      <c r="K6" s="8" t="n">
        <v>231.858407079646</v>
      </c>
      <c r="L6" s="8" t="n">
        <v>174.666666666667</v>
      </c>
      <c r="M6" s="8" t="n">
        <v>75.3333333333333</v>
      </c>
      <c r="N6" s="8" t="n">
        <v>2.31858407079646</v>
      </c>
      <c r="O6" s="14" t="n">
        <v>0.431297709923664</v>
      </c>
      <c r="P6" s="12" t="n">
        <v>-0.383526383526383</v>
      </c>
    </row>
    <row r="7" ht="40" customHeight="1">
      <c r="B7" s="8" t="s">
        <v>256</v>
      </c>
      <c r="C7" s="8" t="n">
        <v>2842</v>
      </c>
      <c r="D7" s="8" t="n">
        <v>1023</v>
      </c>
      <c r="E7" s="8" t="n">
        <v>105</v>
      </c>
      <c r="F7" s="8" t="n">
        <v>3970</v>
      </c>
      <c r="G7" s="12" t="n">
        <v>0.715869017632242</v>
      </c>
      <c r="H7" s="12" t="n">
        <v>0.257682619647355</v>
      </c>
      <c r="I7" s="12" t="n">
        <v>0.026448362720403</v>
      </c>
      <c r="J7" s="8" t="n">
        <v>35.9957776213934</v>
      </c>
      <c r="K7" s="8" t="n">
        <v>277.810361681329</v>
      </c>
      <c r="L7" s="8" t="n">
        <v>189.466666666667</v>
      </c>
      <c r="M7" s="8" t="n">
        <v>68.2</v>
      </c>
      <c r="N7" s="8" t="n">
        <v>2.77810361681329</v>
      </c>
      <c r="O7" s="14" t="n">
        <v>0.359957776213934</v>
      </c>
      <c r="P7" s="12" t="n">
        <v>-0.458186397984887</v>
      </c>
    </row>
    <row r="8" ht="40" customHeight="1">
      <c r="B8" s="8" t="s">
        <v>257</v>
      </c>
      <c r="C8" s="8" t="n">
        <v>2578</v>
      </c>
      <c r="D8" s="8" t="n">
        <v>1353</v>
      </c>
      <c r="E8" s="8" t="n">
        <v>68</v>
      </c>
      <c r="F8" s="8" t="n">
        <v>3999</v>
      </c>
      <c r="G8" s="12" t="n">
        <v>0.644661165291323</v>
      </c>
      <c r="H8" s="12" t="n">
        <v>0.338334583645911</v>
      </c>
      <c r="I8" s="12" t="n">
        <v>0.0170042510627657</v>
      </c>
      <c r="J8" s="8" t="n">
        <v>52.4825446082234</v>
      </c>
      <c r="K8" s="8" t="n">
        <v>190.539541759054</v>
      </c>
      <c r="L8" s="8" t="n">
        <v>171.866666666667</v>
      </c>
      <c r="M8" s="8" t="n">
        <v>90.2</v>
      </c>
      <c r="N8" s="8" t="n">
        <v>1.90539541759054</v>
      </c>
      <c r="O8" s="14" t="n">
        <v>0.524825446082234</v>
      </c>
      <c r="P8" s="12" t="n">
        <v>-0.306326581645411</v>
      </c>
    </row>
    <row r="9" ht="40" customHeight="1">
      <c r="B9" s="8" t="s">
        <v>258</v>
      </c>
      <c r="C9" s="8" t="n">
        <v>2570</v>
      </c>
      <c r="D9" s="8" t="n">
        <v>1427</v>
      </c>
      <c r="E9" s="8" t="n">
        <v>89</v>
      </c>
      <c r="F9" s="8" t="n">
        <v>4086</v>
      </c>
      <c r="G9" s="12" t="n">
        <v>0.628976994615761</v>
      </c>
      <c r="H9" s="12" t="n">
        <v>0.349241311796378</v>
      </c>
      <c r="I9" s="12" t="n">
        <v>0.021781693587861</v>
      </c>
      <c r="J9" s="8" t="n">
        <v>55.5252918287938</v>
      </c>
      <c r="K9" s="8" t="n">
        <v>180.098107918711</v>
      </c>
      <c r="L9" s="8" t="n">
        <v>171.333333333333</v>
      </c>
      <c r="M9" s="8" t="n">
        <v>95.1333333333333</v>
      </c>
      <c r="N9" s="8" t="n">
        <v>1.80098107918711</v>
      </c>
      <c r="O9" s="14" t="n">
        <v>0.555252918287938</v>
      </c>
      <c r="P9" s="12" t="n">
        <v>-0.279735682819383</v>
      </c>
    </row>
    <row r="10" ht="40" customHeight="1">
      <c r="B10" s="9" t="s">
        <v>83</v>
      </c>
      <c r="C10" s="9" t="n">
        <v>10610</v>
      </c>
      <c r="D10" s="9" t="n">
        <v>4933</v>
      </c>
      <c r="E10" s="9" t="n">
        <v>397</v>
      </c>
      <c r="F10" s="9" t="n">
        <v>15940</v>
      </c>
      <c r="G10" s="13" t="n">
        <v>0.665621079046424</v>
      </c>
      <c r="H10" s="13" t="n">
        <v>0.309473023839398</v>
      </c>
      <c r="I10" s="13" t="n">
        <v>0.0249058971141782</v>
      </c>
      <c r="J10" s="9" t="n">
        <v>46.4938737040528</v>
      </c>
      <c r="K10" s="9" t="n">
        <v>215.082100141901</v>
      </c>
      <c r="L10" s="9" t="n">
        <v>707.333333333333</v>
      </c>
      <c r="M10" s="9" t="n">
        <v>328.866666666667</v>
      </c>
      <c r="N10" s="9" t="n">
        <v>2.15082100141901</v>
      </c>
      <c r="O10" s="15" t="n">
        <v>0.464938737040528</v>
      </c>
      <c r="P10" s="13" t="n">
        <v>-0.356148055207026</v>
      </c>
    </row>
    <row r="11" ht="40" customHeight="1">
      <c r="B11" s="8" t="s">
        <v>79</v>
      </c>
      <c r="C11" s="8" t="n">
        <v>2231</v>
      </c>
      <c r="D11" s="8" t="n">
        <v>1227</v>
      </c>
      <c r="E11" s="8" t="n">
        <v>40</v>
      </c>
      <c r="F11" s="8" t="n">
        <v>3498</v>
      </c>
      <c r="G11" s="12" t="n">
        <v>0.637793024585477</v>
      </c>
      <c r="H11" s="12" t="n">
        <v>0.350771869639794</v>
      </c>
      <c r="I11" s="12" t="n">
        <v>0.0114351057747284</v>
      </c>
      <c r="J11" s="8" t="n">
        <v>54.9977588525325</v>
      </c>
      <c r="K11" s="8" t="n">
        <v>181.825590872046</v>
      </c>
      <c r="L11" s="8" t="n">
        <v>148.733333333333</v>
      </c>
      <c r="M11" s="8" t="n">
        <v>81.8</v>
      </c>
      <c r="N11" s="8" t="n">
        <v>1.81825590872046</v>
      </c>
      <c r="O11" s="14" t="n">
        <v>0.549977588525325</v>
      </c>
      <c r="P11" s="12" t="n">
        <v>-0.287021154945683</v>
      </c>
    </row>
    <row r="12" ht="40" customHeight="1">
      <c r="B12" s="8" t="s">
        <v>80</v>
      </c>
      <c r="C12" s="8" t="n">
        <v>2349</v>
      </c>
      <c r="D12" s="8" t="n">
        <v>1091</v>
      </c>
      <c r="E12" s="8" t="n">
        <v>46</v>
      </c>
      <c r="F12" s="8" t="n">
        <v>3486</v>
      </c>
      <c r="G12" s="12" t="n">
        <v>0.673838209982788</v>
      </c>
      <c r="H12" s="12" t="n">
        <v>0.312966150315548</v>
      </c>
      <c r="I12" s="12" t="n">
        <v>0.0131956397016638</v>
      </c>
      <c r="J12" s="8" t="n">
        <v>46.4452958705832</v>
      </c>
      <c r="K12" s="8" t="n">
        <v>215.307057745188</v>
      </c>
      <c r="L12" s="8" t="n">
        <v>156.6</v>
      </c>
      <c r="M12" s="8" t="n">
        <v>72.7333333333333</v>
      </c>
      <c r="N12" s="8" t="n">
        <v>2.15307057745188</v>
      </c>
      <c r="O12" s="14" t="n">
        <v>0.464452958705832</v>
      </c>
      <c r="P12" s="12" t="n">
        <v>-0.36087205966724</v>
      </c>
    </row>
    <row r="13" ht="40" customHeight="1">
      <c r="B13" s="8" t="s">
        <v>81</v>
      </c>
      <c r="C13" s="8" t="n">
        <v>1978</v>
      </c>
      <c r="D13" s="8" t="n">
        <v>1013</v>
      </c>
      <c r="E13" s="8" t="n">
        <v>33</v>
      </c>
      <c r="F13" s="8" t="n">
        <v>3024</v>
      </c>
      <c r="G13" s="12" t="n">
        <v>0.654100529100529</v>
      </c>
      <c r="H13" s="12" t="n">
        <v>0.334986772486772</v>
      </c>
      <c r="I13" s="12" t="n">
        <v>0.0109126984126984</v>
      </c>
      <c r="J13" s="8" t="n">
        <v>51.2133468149646</v>
      </c>
      <c r="K13" s="8" t="n">
        <v>195.261599210267</v>
      </c>
      <c r="L13" s="8" t="n">
        <v>131.866666666667</v>
      </c>
      <c r="M13" s="8" t="n">
        <v>67.5333333333333</v>
      </c>
      <c r="N13" s="8" t="n">
        <v>1.95261599210267</v>
      </c>
      <c r="O13" s="14" t="n">
        <v>0.512133468149646</v>
      </c>
      <c r="P13" s="12" t="n">
        <v>-0.319113756613757</v>
      </c>
    </row>
    <row r="14" ht="40" customHeight="1">
      <c r="B14" s="8" t="s">
        <v>82</v>
      </c>
      <c r="C14" s="8" t="n">
        <v>1807</v>
      </c>
      <c r="D14" s="8" t="n">
        <v>814</v>
      </c>
      <c r="E14" s="8" t="n">
        <v>33</v>
      </c>
      <c r="F14" s="8" t="n">
        <v>2654</v>
      </c>
      <c r="G14" s="12" t="n">
        <v>0.680859080633007</v>
      </c>
      <c r="H14" s="12" t="n">
        <v>0.306706857573474</v>
      </c>
      <c r="I14" s="12" t="n">
        <v>0.0124340617935192</v>
      </c>
      <c r="J14" s="8" t="n">
        <v>45.0470392916436</v>
      </c>
      <c r="K14" s="8" t="n">
        <v>221.990171990172</v>
      </c>
      <c r="L14" s="8" t="n">
        <v>120.466666666667</v>
      </c>
      <c r="M14" s="8" t="n">
        <v>54.2666666666667</v>
      </c>
      <c r="N14" s="8" t="n">
        <v>2.21990171990172</v>
      </c>
      <c r="O14" s="14" t="n">
        <v>0.450470392916436</v>
      </c>
      <c r="P14" s="12" t="n">
        <v>-0.374152223059533</v>
      </c>
    </row>
    <row r="15" ht="40" customHeight="1">
      <c r="B15" s="9" t="s">
        <v>83</v>
      </c>
      <c r="C15" s="9" t="n">
        <v>8365</v>
      </c>
      <c r="D15" s="9" t="n">
        <v>4145</v>
      </c>
      <c r="E15" s="9" t="n">
        <v>152</v>
      </c>
      <c r="F15" s="9" t="n">
        <v>12662</v>
      </c>
      <c r="G15" s="13" t="n">
        <v>0.660638129837309</v>
      </c>
      <c r="H15" s="13" t="n">
        <v>0.327357447480651</v>
      </c>
      <c r="I15" s="13" t="n">
        <v>0.0120044226820408</v>
      </c>
      <c r="J15" s="9" t="n">
        <v>49.5517035265989</v>
      </c>
      <c r="K15" s="9" t="n">
        <v>201.809408926417</v>
      </c>
      <c r="L15" s="9" t="n">
        <v>557.666666666667</v>
      </c>
      <c r="M15" s="9" t="n">
        <v>276.333333333333</v>
      </c>
      <c r="N15" s="9" t="n">
        <v>2.01809408926417</v>
      </c>
      <c r="O15" s="15" t="n">
        <v>0.495517035265989</v>
      </c>
      <c r="P15" s="13" t="n">
        <v>-0.333280682356658</v>
      </c>
    </row>
    <row r="16" ht="40" customHeight="1">
      <c r="B16" s="8" t="s">
        <v>84</v>
      </c>
      <c r="C16" s="8" t="n">
        <v>2166</v>
      </c>
      <c r="D16" s="8" t="n">
        <v>626</v>
      </c>
      <c r="E16" s="8" t="n">
        <v>278</v>
      </c>
      <c r="F16" s="8" t="n">
        <v>3070</v>
      </c>
      <c r="G16" s="12" t="n">
        <v>0.705537459283388</v>
      </c>
      <c r="H16" s="12" t="n">
        <v>0.203908794788274</v>
      </c>
      <c r="I16" s="12" t="n">
        <v>0.0905537459283388</v>
      </c>
      <c r="J16" s="8" t="n">
        <v>28.9012003693444</v>
      </c>
      <c r="K16" s="8" t="n">
        <v>346.006389776358</v>
      </c>
      <c r="L16" s="8" t="n">
        <v>144.4</v>
      </c>
      <c r="M16" s="8" t="n">
        <v>41.7333333333333</v>
      </c>
      <c r="N16" s="8" t="n">
        <v>3.46006389776358</v>
      </c>
      <c r="O16" s="14" t="n">
        <v>0.289012003693444</v>
      </c>
      <c r="P16" s="12" t="n">
        <v>-0.501628664495114</v>
      </c>
    </row>
    <row r="17" ht="40" customHeight="1">
      <c r="B17" s="8" t="s">
        <v>85</v>
      </c>
      <c r="C17" s="8" t="n">
        <v>2441</v>
      </c>
      <c r="D17" s="8" t="n">
        <v>1613</v>
      </c>
      <c r="E17" s="8" t="n">
        <v>218</v>
      </c>
      <c r="F17" s="8" t="n">
        <v>4272</v>
      </c>
      <c r="G17" s="12" t="n">
        <v>0.571395131086142</v>
      </c>
      <c r="H17" s="12" t="n">
        <v>0.377574906367041</v>
      </c>
      <c r="I17" s="12" t="n">
        <v>0.0510299625468165</v>
      </c>
      <c r="J17" s="8" t="n">
        <v>66.0794756247439</v>
      </c>
      <c r="K17" s="8" t="n">
        <v>151.332920024799</v>
      </c>
      <c r="L17" s="8" t="n">
        <v>162.733333333333</v>
      </c>
      <c r="M17" s="8" t="n">
        <v>107.533333333333</v>
      </c>
      <c r="N17" s="8" t="n">
        <v>1.51332920024799</v>
      </c>
      <c r="O17" s="14" t="n">
        <v>0.66079475624744</v>
      </c>
      <c r="P17" s="12" t="n">
        <v>-0.193820224719101</v>
      </c>
    </row>
    <row r="18" ht="40" customHeight="1">
      <c r="B18" s="8" t="s">
        <v>86</v>
      </c>
      <c r="C18" s="8" t="n">
        <v>1898</v>
      </c>
      <c r="D18" s="8" t="n">
        <v>756</v>
      </c>
      <c r="E18" s="8" t="n">
        <v>262</v>
      </c>
      <c r="F18" s="8" t="n">
        <v>2916</v>
      </c>
      <c r="G18" s="12" t="n">
        <v>0.650891632373114</v>
      </c>
      <c r="H18" s="12" t="n">
        <v>0.259259259259259</v>
      </c>
      <c r="I18" s="12" t="n">
        <v>0.0898491083676269</v>
      </c>
      <c r="J18" s="8" t="n">
        <v>39.8314014752371</v>
      </c>
      <c r="K18" s="8" t="n">
        <v>251.058201058201</v>
      </c>
      <c r="L18" s="8" t="n">
        <v>126.533333333333</v>
      </c>
      <c r="M18" s="8" t="n">
        <v>50.4</v>
      </c>
      <c r="N18" s="8" t="n">
        <v>2.51058201058201</v>
      </c>
      <c r="O18" s="14" t="n">
        <v>0.398314014752371</v>
      </c>
      <c r="P18" s="12" t="n">
        <v>-0.391632373113855</v>
      </c>
    </row>
    <row r="19" ht="40" customHeight="1">
      <c r="B19" s="8" t="s">
        <v>87</v>
      </c>
      <c r="C19" s="8" t="n">
        <v>2174</v>
      </c>
      <c r="D19" s="8" t="n">
        <v>550</v>
      </c>
      <c r="E19" s="8" t="n">
        <v>281</v>
      </c>
      <c r="F19" s="8" t="n">
        <v>3005</v>
      </c>
      <c r="G19" s="12" t="n">
        <v>0.723460898502496</v>
      </c>
      <c r="H19" s="12" t="n">
        <v>0.183028286189684</v>
      </c>
      <c r="I19" s="12" t="n">
        <v>0.0935108153078203</v>
      </c>
      <c r="J19" s="8" t="n">
        <v>25.2989880404784</v>
      </c>
      <c r="K19" s="8" t="n">
        <v>395.272727272727</v>
      </c>
      <c r="L19" s="8" t="n">
        <v>144.933333333333</v>
      </c>
      <c r="M19" s="8" t="n">
        <v>36.6666666666667</v>
      </c>
      <c r="N19" s="8" t="n">
        <v>3.95272727272727</v>
      </c>
      <c r="O19" s="14" t="n">
        <v>0.252989880404784</v>
      </c>
      <c r="P19" s="12" t="n">
        <v>-0.540432612312812</v>
      </c>
    </row>
    <row r="20" ht="40" customHeight="1">
      <c r="B20" s="9" t="s">
        <v>88</v>
      </c>
      <c r="C20" s="9" t="n">
        <v>8679</v>
      </c>
      <c r="D20" s="9" t="n">
        <v>3545</v>
      </c>
      <c r="E20" s="9" t="n">
        <v>1039</v>
      </c>
      <c r="F20" s="9" t="n">
        <v>13263</v>
      </c>
      <c r="G20" s="13" t="n">
        <v>0.654376837819498</v>
      </c>
      <c r="H20" s="13" t="n">
        <v>0.267284927995175</v>
      </c>
      <c r="I20" s="13" t="n">
        <v>0.0783382341853276</v>
      </c>
      <c r="J20" s="9" t="n">
        <v>40.8457195529439</v>
      </c>
      <c r="K20" s="9" t="n">
        <v>244.823695345557</v>
      </c>
      <c r="L20" s="9" t="n">
        <v>578.6</v>
      </c>
      <c r="M20" s="9" t="n">
        <v>236.333333333333</v>
      </c>
      <c r="N20" s="9" t="n">
        <v>2.44823695345557</v>
      </c>
      <c r="O20" s="15" t="n">
        <v>0.408457195529439</v>
      </c>
      <c r="P20" s="13" t="n">
        <v>-0.387091909824323</v>
      </c>
    </row>
    <row r="21" ht="40" customHeight="1">
      <c r="B21" s="8" t="s">
        <v>89</v>
      </c>
      <c r="C21" s="8" t="n">
        <v>1574</v>
      </c>
      <c r="D21" s="8" t="n">
        <v>475</v>
      </c>
      <c r="E21" s="8" t="n">
        <v>361</v>
      </c>
      <c r="F21" s="8" t="n">
        <v>2410</v>
      </c>
      <c r="G21" s="12" t="n">
        <v>0.653112033195021</v>
      </c>
      <c r="H21" s="12" t="n">
        <v>0.197095435684647</v>
      </c>
      <c r="I21" s="12" t="n">
        <v>0.149792531120332</v>
      </c>
      <c r="J21" s="8" t="n">
        <v>30.1778907242694</v>
      </c>
      <c r="K21" s="8" t="n">
        <v>331.368421052632</v>
      </c>
      <c r="L21" s="8" t="n">
        <v>104.933333333333</v>
      </c>
      <c r="M21" s="8" t="n">
        <v>31.6666666666667</v>
      </c>
      <c r="N21" s="8" t="n">
        <v>3.31368421052632</v>
      </c>
      <c r="O21" s="14" t="n">
        <v>0.301778907242694</v>
      </c>
      <c r="P21" s="12" t="n">
        <v>-0.456016597510373</v>
      </c>
    </row>
    <row r="22" ht="40" customHeight="1">
      <c r="B22" s="8" t="s">
        <v>90</v>
      </c>
      <c r="C22" s="8" t="n">
        <v>2457</v>
      </c>
      <c r="D22" s="8" t="n">
        <v>619</v>
      </c>
      <c r="E22" s="8" t="n">
        <v>327</v>
      </c>
      <c r="F22" s="8" t="n">
        <v>3403</v>
      </c>
      <c r="G22" s="12" t="n">
        <v>0.722009991184249</v>
      </c>
      <c r="H22" s="12" t="n">
        <v>0.181898325007346</v>
      </c>
      <c r="I22" s="12" t="n">
        <v>0.0960916838084044</v>
      </c>
      <c r="J22" s="8" t="n">
        <v>25.1933251933252</v>
      </c>
      <c r="K22" s="8" t="n">
        <v>396.930533117932</v>
      </c>
      <c r="L22" s="8" t="n">
        <v>163.8</v>
      </c>
      <c r="M22" s="8" t="n">
        <v>41.2666666666667</v>
      </c>
      <c r="N22" s="8" t="n">
        <v>3.96930533117932</v>
      </c>
      <c r="O22" s="14" t="n">
        <v>0.251933251933252</v>
      </c>
      <c r="P22" s="12" t="n">
        <v>-0.540111666176903</v>
      </c>
    </row>
    <row r="23" ht="40" customHeight="1">
      <c r="B23" s="8" t="s">
        <v>91</v>
      </c>
      <c r="C23" s="8" t="n">
        <v>1885</v>
      </c>
      <c r="D23" s="8" t="n">
        <v>999</v>
      </c>
      <c r="E23" s="8" t="n">
        <v>453</v>
      </c>
      <c r="F23" s="8" t="n">
        <v>3337</v>
      </c>
      <c r="G23" s="12" t="n">
        <v>0.564878633503146</v>
      </c>
      <c r="H23" s="12" t="n">
        <v>0.299370692238538</v>
      </c>
      <c r="I23" s="12" t="n">
        <v>0.135750674258316</v>
      </c>
      <c r="J23" s="8" t="n">
        <v>52.9973474801061</v>
      </c>
      <c r="K23" s="8" t="n">
        <v>188.688688688689</v>
      </c>
      <c r="L23" s="8" t="n">
        <v>125.666666666667</v>
      </c>
      <c r="M23" s="8" t="n">
        <v>66.6</v>
      </c>
      <c r="N23" s="8" t="n">
        <v>1.88688688688689</v>
      </c>
      <c r="O23" s="14" t="n">
        <v>0.529973474801061</v>
      </c>
      <c r="P23" s="12" t="n">
        <v>-0.265507941264609</v>
      </c>
    </row>
    <row r="24" ht="40" customHeight="1">
      <c r="B24" s="8" t="s">
        <v>92</v>
      </c>
      <c r="C24" s="8" t="n">
        <v>2623</v>
      </c>
      <c r="D24" s="8" t="n">
        <v>638</v>
      </c>
      <c r="E24" s="8" t="n">
        <v>349</v>
      </c>
      <c r="F24" s="8" t="n">
        <v>3610</v>
      </c>
      <c r="G24" s="12" t="n">
        <v>0.726592797783933</v>
      </c>
      <c r="H24" s="12" t="n">
        <v>0.176731301939058</v>
      </c>
      <c r="I24" s="12" t="n">
        <v>0.0966759002770083</v>
      </c>
      <c r="J24" s="8" t="n">
        <v>24.3232939382387</v>
      </c>
      <c r="K24" s="8" t="n">
        <v>411.128526645768</v>
      </c>
      <c r="L24" s="8" t="n">
        <v>174.866666666667</v>
      </c>
      <c r="M24" s="8" t="n">
        <v>42.5333333333333</v>
      </c>
      <c r="N24" s="8" t="n">
        <v>4.11128526645768</v>
      </c>
      <c r="O24" s="14" t="n">
        <v>0.243232939382387</v>
      </c>
      <c r="P24" s="12" t="n">
        <v>-0.549861495844875</v>
      </c>
    </row>
    <row r="25" ht="40" customHeight="1">
      <c r="B25" s="9" t="s">
        <v>93</v>
      </c>
      <c r="C25" s="9" t="n">
        <v>8539</v>
      </c>
      <c r="D25" s="9" t="n">
        <v>2731</v>
      </c>
      <c r="E25" s="9" t="n">
        <v>1490</v>
      </c>
      <c r="F25" s="9" t="n">
        <v>12760</v>
      </c>
      <c r="G25" s="13" t="n">
        <v>0.669200626959248</v>
      </c>
      <c r="H25" s="13" t="n">
        <v>0.214028213166144</v>
      </c>
      <c r="I25" s="13" t="n">
        <v>0.116771159874608</v>
      </c>
      <c r="J25" s="9" t="n">
        <v>31.9826677596908</v>
      </c>
      <c r="K25" s="9" t="n">
        <v>312.669351885756</v>
      </c>
      <c r="L25" s="9" t="n">
        <v>569.266666666667</v>
      </c>
      <c r="M25" s="9" t="n">
        <v>182.066666666667</v>
      </c>
      <c r="N25" s="9" t="n">
        <v>3.12669351885756</v>
      </c>
      <c r="O25" s="15" t="n">
        <v>0.319826677596908</v>
      </c>
      <c r="P25" s="13" t="n">
        <v>-0.455172413793103</v>
      </c>
    </row>
    <row r="26" ht="40" customHeight="1">
      <c r="B26" s="8" t="s">
        <v>94</v>
      </c>
      <c r="C26" s="8" t="n">
        <v>2473</v>
      </c>
      <c r="D26" s="8" t="n">
        <v>492</v>
      </c>
      <c r="E26" s="8" t="n">
        <v>0</v>
      </c>
      <c r="F26" s="8" t="n">
        <v>2965</v>
      </c>
      <c r="G26" s="12" t="n">
        <v>0.834064080944351</v>
      </c>
      <c r="H26" s="12" t="n">
        <v>0.165935919055649</v>
      </c>
      <c r="I26" s="12" t="n">
        <v>0</v>
      </c>
      <c r="J26" s="8" t="n">
        <v>19.8948645369996</v>
      </c>
      <c r="K26" s="8" t="n">
        <v>502.642276422764</v>
      </c>
      <c r="L26" s="8" t="n">
        <v>164.866666666667</v>
      </c>
      <c r="M26" s="8" t="n">
        <v>32.8</v>
      </c>
      <c r="N26" s="8" t="n">
        <v>5.02642276422764</v>
      </c>
      <c r="O26" s="14" t="n">
        <v>0.198948645369996</v>
      </c>
      <c r="P26" s="12" t="n">
        <v>-0.668128161888702</v>
      </c>
    </row>
    <row r="28" ht="18" customHeight="1">
      <c r="B28" s="5" t="s">
        <v>96</v>
      </c>
    </row>
    <row r="29" ht="18" customHeight="1">
      <c r="B29" s="5" t="s">
        <v>97</v>
      </c>
    </row>
    <row r="30" ht="18" customHeight="1">
      <c r="B30" s="5" t="s">
        <v>280</v>
      </c>
    </row>
    <row r="31" ht="18" customHeight="1">
      <c r="B31" s="5"/>
    </row>
    <row r="32" ht="18" customHeight="1">
      <c r="B32" s="5"/>
    </row>
    <row r="33" ht="18" customHeight="1">
      <c r="B33" s="5"/>
    </row>
    <row r="34" ht="18" customHeight="1">
      <c r="B34" s="5"/>
    </row>
    <row r="35" ht="18" customHeight="1">
      <c r="B35" s="5"/>
    </row>
  </sheetData>
  <mergeCells count="5">
    <mergeCell ref="B4:B5"/>
    <mergeCell ref="C4:F4"/>
    <mergeCell ref="G4:I4"/>
    <mergeCell ref="L4:M4"/>
    <mergeCell ref="N4:O4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70" showGridLines="0" tabSelected="false">
      <pane ySplit="4" xSplit="2" topLeftCell="C5" activePane="bottomRight" state="frozen"/>
      <selection pane="bottomRight"/>
    </sheetView>
  </sheetViews>
  <sheetFormatPr defaultRowHeight="15.0" baseColWidth="10"/>
  <cols>
    <col min="1" max="1" width="8.71" hidden="0" customWidth="1"/>
    <col min="2" max="2" width="35.71" hidden="0" customWidth="1"/>
    <col min="3" max="3" width="20.71" hidden="0" customWidth="1"/>
    <col min="4" max="4" width="20.71" hidden="0" customWidth="1"/>
    <col min="5" max="5" width="20.71" hidden="0" customWidth="1"/>
    <col min="6" max="6" width="20.71" hidden="0" customWidth="1"/>
    <col min="7" max="7" width="20.71" hidden="0" customWidth="1"/>
    <col min="8" max="8" width="20.71" hidden="0" customWidth="1"/>
    <col min="9" max="9" width="20.71" hidden="0" customWidth="1"/>
    <col min="10" max="10" width="20.71" hidden="0" customWidth="1"/>
    <col min="11" max="11" width="20.71" hidden="0" customWidth="1"/>
    <col min="12" max="12" width="20.71" hidden="0" customWidth="1"/>
    <col min="13" max="13" width="20.71" hidden="0" customWidth="1"/>
    <col min="14" max="14" width="20.71" hidden="0" customWidth="1"/>
    <col min="15" max="15" width="20.71" hidden="0" customWidth="1"/>
    <col min="16" max="16" width="23.71" hidden="0" customWidth="1"/>
    <col min="17" max="17" width="20.71" hidden="0" customWidth="1"/>
    <col min="18" max="18" width="20.71" hidden="0" customWidth="1"/>
    <col min="20" max="20" width="15.71" hidden="0" customWidth="1"/>
  </cols>
  <sheetData>
    <row r="1" ht="130" customHeight="1"/>
    <row r="2">
      <c r="B2" s="6" t="s">
        <v>99</v>
      </c>
    </row>
    <row r="4" ht="60" customHeight="1">
      <c r="B4" s="1" t="s">
        <v>116</v>
      </c>
      <c r="C4" s="1" t="s">
        <v>100</v>
      </c>
      <c r="D4" s="1" t="s">
        <v>101</v>
      </c>
      <c r="E4" s="1" t="s">
        <v>102</v>
      </c>
      <c r="F4" s="1" t="s">
        <v>103</v>
      </c>
      <c r="G4" s="1" t="s">
        <v>104</v>
      </c>
      <c r="H4" s="1" t="s">
        <v>105</v>
      </c>
      <c r="I4" s="1" t="s">
        <v>106</v>
      </c>
      <c r="J4" s="1" t="s">
        <v>107</v>
      </c>
      <c r="K4" s="1" t="s">
        <v>108</v>
      </c>
      <c r="L4" s="1" t="s">
        <v>109</v>
      </c>
      <c r="M4" s="1" t="s">
        <v>110</v>
      </c>
      <c r="N4" s="1" t="s">
        <v>111</v>
      </c>
      <c r="O4" s="1" t="s">
        <v>112</v>
      </c>
      <c r="P4" s="1" t="s">
        <v>113</v>
      </c>
      <c r="Q4" s="1" t="s">
        <v>114</v>
      </c>
      <c r="R4" s="10" t="s">
        <v>115</v>
      </c>
      <c r="T4" s="20" t="str">
        <f>=HYPERLINK("#'ÍNDICE'!A1", "Índice")</f>
      </c>
    </row>
    <row r="5" ht="40" customHeight="1">
      <c r="B5" s="7" t="s">
        <v>74</v>
      </c>
      <c r="C5" s="8" t="n">
        <v>297</v>
      </c>
      <c r="D5" s="8" t="n">
        <v>211</v>
      </c>
      <c r="E5" s="8" t="n">
        <v>466</v>
      </c>
      <c r="F5" s="8" t="n">
        <v>142</v>
      </c>
      <c r="G5" s="8" t="n">
        <v>981</v>
      </c>
      <c r="H5" s="8" t="n">
        <v>142</v>
      </c>
      <c r="I5" s="8" t="n">
        <v>58</v>
      </c>
      <c r="J5" s="8" t="n">
        <v>307</v>
      </c>
      <c r="K5" s="8" t="n">
        <v>142</v>
      </c>
      <c r="L5" s="8" t="n">
        <v>202</v>
      </c>
      <c r="M5" s="8" t="n">
        <v>49</v>
      </c>
      <c r="N5" s="8" t="n">
        <v>24</v>
      </c>
      <c r="O5" s="8" t="n">
        <v>138</v>
      </c>
      <c r="P5" s="8" t="n">
        <v>67</v>
      </c>
      <c r="Q5" s="8" t="n">
        <v>206</v>
      </c>
      <c r="R5" s="8" t="n">
        <v>3432</v>
      </c>
    </row>
    <row r="6" ht="40" customHeight="1">
      <c r="B6" s="7" t="s">
        <v>75</v>
      </c>
      <c r="C6" s="8" t="n">
        <v>236</v>
      </c>
      <c r="D6" s="8" t="n">
        <v>223</v>
      </c>
      <c r="E6" s="8" t="n">
        <v>640</v>
      </c>
      <c r="F6" s="8" t="n">
        <v>99</v>
      </c>
      <c r="G6" s="8" t="n">
        <v>961</v>
      </c>
      <c r="H6" s="8" t="n">
        <v>169</v>
      </c>
      <c r="I6" s="8" t="n">
        <v>64</v>
      </c>
      <c r="J6" s="8" t="n">
        <v>296</v>
      </c>
      <c r="K6" s="8" t="n">
        <v>182</v>
      </c>
      <c r="L6" s="8" t="n">
        <v>132</v>
      </c>
      <c r="M6" s="8" t="n">
        <v>127</v>
      </c>
      <c r="N6" s="8" t="n">
        <v>332</v>
      </c>
      <c r="O6" s="8" t="n">
        <v>120</v>
      </c>
      <c r="P6" s="8" t="n">
        <v>67</v>
      </c>
      <c r="Q6" s="8" t="n">
        <v>272</v>
      </c>
      <c r="R6" s="8" t="n">
        <v>3920</v>
      </c>
    </row>
    <row r="7" ht="40" customHeight="1">
      <c r="B7" s="7" t="s">
        <v>76</v>
      </c>
      <c r="C7" s="8" t="n">
        <v>182</v>
      </c>
      <c r="D7" s="8" t="n">
        <v>244</v>
      </c>
      <c r="E7" s="8" t="n">
        <v>425</v>
      </c>
      <c r="F7" s="8" t="n">
        <v>129</v>
      </c>
      <c r="G7" s="8" t="n">
        <v>887</v>
      </c>
      <c r="H7" s="8" t="n">
        <v>165</v>
      </c>
      <c r="I7" s="8" t="n">
        <v>47</v>
      </c>
      <c r="J7" s="8" t="n">
        <v>361</v>
      </c>
      <c r="K7" s="8" t="n">
        <v>124</v>
      </c>
      <c r="L7" s="8" t="n">
        <v>146</v>
      </c>
      <c r="M7" s="8" t="n">
        <v>180</v>
      </c>
      <c r="N7" s="8" t="n">
        <v>530</v>
      </c>
      <c r="O7" s="8" t="n">
        <v>147</v>
      </c>
      <c r="P7" s="8" t="n">
        <v>55</v>
      </c>
      <c r="Q7" s="8" t="n">
        <v>354</v>
      </c>
      <c r="R7" s="8" t="n">
        <v>3976</v>
      </c>
    </row>
    <row r="8" ht="40" customHeight="1">
      <c r="B8" s="7" t="s">
        <v>77</v>
      </c>
      <c r="C8" s="8" t="n">
        <v>249</v>
      </c>
      <c r="D8" s="8" t="n">
        <v>224</v>
      </c>
      <c r="E8" s="8" t="n">
        <v>878</v>
      </c>
      <c r="F8" s="8" t="n">
        <v>57</v>
      </c>
      <c r="G8" s="8" t="n">
        <v>928</v>
      </c>
      <c r="H8" s="8" t="n">
        <v>133</v>
      </c>
      <c r="I8" s="8" t="n">
        <v>57</v>
      </c>
      <c r="J8" s="8" t="n">
        <v>300</v>
      </c>
      <c r="K8" s="8" t="n">
        <v>165</v>
      </c>
      <c r="L8" s="8" t="n">
        <v>107</v>
      </c>
      <c r="M8" s="8" t="n">
        <v>95</v>
      </c>
      <c r="N8" s="8" t="n">
        <v>477</v>
      </c>
      <c r="O8" s="8" t="n">
        <v>117</v>
      </c>
      <c r="P8" s="8" t="n">
        <v>34</v>
      </c>
      <c r="Q8" s="8" t="n">
        <v>260</v>
      </c>
      <c r="R8" s="8" t="n">
        <v>4081</v>
      </c>
    </row>
    <row r="9" ht="40" customHeight="1">
      <c r="B9" s="3" t="s">
        <v>78</v>
      </c>
      <c r="C9" s="9" t="n">
        <v>964</v>
      </c>
      <c r="D9" s="9" t="n">
        <v>902</v>
      </c>
      <c r="E9" s="9" t="n">
        <v>2409</v>
      </c>
      <c r="F9" s="9" t="n">
        <v>427</v>
      </c>
      <c r="G9" s="9" t="n">
        <v>3757</v>
      </c>
      <c r="H9" s="9" t="n">
        <v>609</v>
      </c>
      <c r="I9" s="9" t="n">
        <v>226</v>
      </c>
      <c r="J9" s="9" t="n">
        <v>1264</v>
      </c>
      <c r="K9" s="9" t="n">
        <v>613</v>
      </c>
      <c r="L9" s="9" t="n">
        <v>587</v>
      </c>
      <c r="M9" s="9" t="n">
        <v>451</v>
      </c>
      <c r="N9" s="9" t="n">
        <v>1363</v>
      </c>
      <c r="O9" s="9" t="n">
        <v>522</v>
      </c>
      <c r="P9" s="9" t="n">
        <v>223</v>
      </c>
      <c r="Q9" s="9" t="n">
        <v>1092</v>
      </c>
      <c r="R9" s="11" t="n">
        <v>15409</v>
      </c>
    </row>
    <row r="10" ht="40" customHeight="1">
      <c r="B10" s="7" t="s">
        <v>79</v>
      </c>
      <c r="C10" s="8" t="n">
        <v>249</v>
      </c>
      <c r="D10" s="8" t="n">
        <v>182</v>
      </c>
      <c r="E10" s="8" t="n">
        <v>551</v>
      </c>
      <c r="F10" s="8" t="n">
        <v>92</v>
      </c>
      <c r="G10" s="8" t="n">
        <v>853</v>
      </c>
      <c r="H10" s="8" t="n">
        <v>154</v>
      </c>
      <c r="I10" s="8" t="n">
        <v>50</v>
      </c>
      <c r="J10" s="8" t="n">
        <v>261</v>
      </c>
      <c r="K10" s="8" t="n">
        <v>80</v>
      </c>
      <c r="L10" s="8" t="n">
        <v>81</v>
      </c>
      <c r="M10" s="8" t="n">
        <v>98</v>
      </c>
      <c r="N10" s="8" t="n">
        <v>409</v>
      </c>
      <c r="O10" s="8" t="n">
        <v>132</v>
      </c>
      <c r="P10" s="8" t="n">
        <v>46</v>
      </c>
      <c r="Q10" s="8" t="n">
        <v>259</v>
      </c>
      <c r="R10" s="8" t="n">
        <v>3497</v>
      </c>
    </row>
    <row r="11" ht="40" customHeight="1">
      <c r="B11" s="7" t="s">
        <v>80</v>
      </c>
      <c r="C11" s="8" t="n">
        <v>210</v>
      </c>
      <c r="D11" s="8" t="n">
        <v>200</v>
      </c>
      <c r="E11" s="8" t="n">
        <v>633</v>
      </c>
      <c r="F11" s="8" t="n">
        <v>51</v>
      </c>
      <c r="G11" s="8" t="n">
        <v>829</v>
      </c>
      <c r="H11" s="8" t="n">
        <v>140</v>
      </c>
      <c r="I11" s="8" t="n">
        <v>34</v>
      </c>
      <c r="J11" s="8" t="n">
        <v>280</v>
      </c>
      <c r="K11" s="8" t="n">
        <v>199</v>
      </c>
      <c r="L11" s="8" t="n">
        <v>96</v>
      </c>
      <c r="M11" s="8" t="n">
        <v>108</v>
      </c>
      <c r="N11" s="8" t="n">
        <v>431</v>
      </c>
      <c r="O11" s="8" t="n">
        <v>94</v>
      </c>
      <c r="P11" s="8" t="n">
        <v>53</v>
      </c>
      <c r="Q11" s="8" t="n">
        <v>232</v>
      </c>
      <c r="R11" s="8" t="n">
        <v>3590</v>
      </c>
    </row>
    <row r="12" ht="40" customHeight="1">
      <c r="B12" s="7" t="s">
        <v>81</v>
      </c>
      <c r="C12" s="8" t="n">
        <v>243</v>
      </c>
      <c r="D12" s="8" t="n">
        <v>256</v>
      </c>
      <c r="E12" s="8" t="n">
        <v>562</v>
      </c>
      <c r="F12" s="8" t="n">
        <v>63</v>
      </c>
      <c r="G12" s="8" t="n">
        <v>479</v>
      </c>
      <c r="H12" s="8" t="n">
        <v>144</v>
      </c>
      <c r="I12" s="8" t="n">
        <v>44</v>
      </c>
      <c r="J12" s="8" t="n">
        <v>300</v>
      </c>
      <c r="K12" s="8" t="n">
        <v>104</v>
      </c>
      <c r="L12" s="8" t="n">
        <v>82</v>
      </c>
      <c r="M12" s="8" t="n">
        <v>126</v>
      </c>
      <c r="N12" s="8" t="n">
        <v>429</v>
      </c>
      <c r="O12" s="8" t="n">
        <v>76</v>
      </c>
      <c r="P12" s="8" t="n">
        <v>27</v>
      </c>
      <c r="Q12" s="8" t="n">
        <v>308</v>
      </c>
      <c r="R12" s="8" t="n">
        <v>3243</v>
      </c>
    </row>
    <row r="13" ht="40" customHeight="1">
      <c r="B13" s="7" t="s">
        <v>82</v>
      </c>
      <c r="C13" s="8" t="n">
        <v>228</v>
      </c>
      <c r="D13" s="8" t="n">
        <v>309</v>
      </c>
      <c r="E13" s="8" t="n">
        <v>243</v>
      </c>
      <c r="F13" s="8" t="n">
        <v>53</v>
      </c>
      <c r="G13" s="8" t="n">
        <v>631</v>
      </c>
      <c r="H13" s="8" t="n">
        <v>152</v>
      </c>
      <c r="I13" s="8" t="n">
        <v>73</v>
      </c>
      <c r="J13" s="8" t="n">
        <v>206</v>
      </c>
      <c r="K13" s="8" t="n">
        <v>145</v>
      </c>
      <c r="L13" s="8" t="n">
        <v>75</v>
      </c>
      <c r="M13" s="8" t="n">
        <v>104</v>
      </c>
      <c r="N13" s="8" t="n">
        <v>279</v>
      </c>
      <c r="O13" s="8" t="n">
        <v>59</v>
      </c>
      <c r="P13" s="8" t="n">
        <v>53</v>
      </c>
      <c r="Q13" s="8" t="n">
        <v>201</v>
      </c>
      <c r="R13" s="8" t="n">
        <v>2811</v>
      </c>
    </row>
    <row r="14" ht="40" customHeight="1">
      <c r="B14" s="3" t="s">
        <v>83</v>
      </c>
      <c r="C14" s="9" t="n">
        <v>930</v>
      </c>
      <c r="D14" s="9" t="n">
        <v>947</v>
      </c>
      <c r="E14" s="9" t="n">
        <v>1989</v>
      </c>
      <c r="F14" s="9" t="n">
        <v>259</v>
      </c>
      <c r="G14" s="9" t="n">
        <v>2792</v>
      </c>
      <c r="H14" s="9" t="n">
        <v>590</v>
      </c>
      <c r="I14" s="9" t="n">
        <v>201</v>
      </c>
      <c r="J14" s="9" t="n">
        <v>1047</v>
      </c>
      <c r="K14" s="9" t="n">
        <v>528</v>
      </c>
      <c r="L14" s="9" t="n">
        <v>334</v>
      </c>
      <c r="M14" s="9" t="n">
        <v>436</v>
      </c>
      <c r="N14" s="9" t="n">
        <v>1548</v>
      </c>
      <c r="O14" s="9" t="n">
        <v>361</v>
      </c>
      <c r="P14" s="9" t="n">
        <v>179</v>
      </c>
      <c r="Q14" s="9" t="n">
        <v>1000</v>
      </c>
      <c r="R14" s="11" t="n">
        <v>13141</v>
      </c>
    </row>
    <row r="15" ht="40" customHeight="1">
      <c r="B15" s="7" t="s">
        <v>84</v>
      </c>
      <c r="C15" s="8" t="n">
        <v>317</v>
      </c>
      <c r="D15" s="8" t="n">
        <v>278</v>
      </c>
      <c r="E15" s="8" t="n">
        <v>368</v>
      </c>
      <c r="F15" s="8" t="n">
        <v>28</v>
      </c>
      <c r="G15" s="8" t="n">
        <v>826</v>
      </c>
      <c r="H15" s="8" t="n">
        <v>112</v>
      </c>
      <c r="I15" s="8" t="n">
        <v>29</v>
      </c>
      <c r="J15" s="8" t="n">
        <v>229</v>
      </c>
      <c r="K15" s="8" t="n">
        <v>70</v>
      </c>
      <c r="L15" s="8" t="n">
        <v>62</v>
      </c>
      <c r="M15" s="8" t="n">
        <v>103</v>
      </c>
      <c r="N15" s="8" t="n">
        <v>430</v>
      </c>
      <c r="O15" s="8" t="n">
        <v>39</v>
      </c>
      <c r="P15" s="8" t="n">
        <v>42</v>
      </c>
      <c r="Q15" s="8" t="n">
        <v>137</v>
      </c>
      <c r="R15" s="8" t="n">
        <v>3070</v>
      </c>
    </row>
    <row r="16" ht="40" customHeight="1">
      <c r="B16" s="7" t="s">
        <v>85</v>
      </c>
      <c r="C16" s="8" t="n">
        <v>203</v>
      </c>
      <c r="D16" s="8" t="n">
        <v>275</v>
      </c>
      <c r="E16" s="8" t="n">
        <v>610</v>
      </c>
      <c r="F16" s="8" t="n">
        <v>75</v>
      </c>
      <c r="G16" s="8" t="n">
        <v>1663</v>
      </c>
      <c r="H16" s="8" t="n">
        <v>131</v>
      </c>
      <c r="I16" s="8" t="n">
        <v>34</v>
      </c>
      <c r="J16" s="8" t="n">
        <v>229</v>
      </c>
      <c r="K16" s="8" t="n">
        <v>66</v>
      </c>
      <c r="L16" s="8" t="n">
        <v>95</v>
      </c>
      <c r="M16" s="8" t="n">
        <v>51</v>
      </c>
      <c r="N16" s="8" t="n">
        <v>478</v>
      </c>
      <c r="O16" s="8" t="n">
        <v>95</v>
      </c>
      <c r="P16" s="8" t="n">
        <v>81</v>
      </c>
      <c r="Q16" s="8" t="n">
        <v>186</v>
      </c>
      <c r="R16" s="8" t="n">
        <v>4272</v>
      </c>
    </row>
    <row r="17" ht="40" customHeight="1">
      <c r="B17" s="7" t="s">
        <v>86</v>
      </c>
      <c r="C17" s="8" t="n">
        <v>226</v>
      </c>
      <c r="D17" s="8" t="n">
        <v>268</v>
      </c>
      <c r="E17" s="8" t="n">
        <v>315</v>
      </c>
      <c r="F17" s="8" t="n">
        <v>83</v>
      </c>
      <c r="G17" s="8" t="n">
        <v>637</v>
      </c>
      <c r="H17" s="8" t="n">
        <v>117</v>
      </c>
      <c r="I17" s="8" t="n">
        <v>41</v>
      </c>
      <c r="J17" s="8" t="n">
        <v>198</v>
      </c>
      <c r="K17" s="8" t="n">
        <v>71</v>
      </c>
      <c r="L17" s="8" t="n">
        <v>88</v>
      </c>
      <c r="M17" s="8" t="n">
        <v>98</v>
      </c>
      <c r="N17" s="8" t="n">
        <v>431</v>
      </c>
      <c r="O17" s="8" t="n">
        <v>66</v>
      </c>
      <c r="P17" s="8" t="n">
        <v>83</v>
      </c>
      <c r="Q17" s="8" t="n">
        <v>194</v>
      </c>
      <c r="R17" s="8" t="n">
        <v>2916</v>
      </c>
    </row>
    <row r="18" ht="40" customHeight="1">
      <c r="B18" s="7" t="s">
        <v>87</v>
      </c>
      <c r="C18" s="8" t="n">
        <v>122</v>
      </c>
      <c r="D18" s="8" t="n">
        <v>211</v>
      </c>
      <c r="E18" s="8" t="n">
        <v>354</v>
      </c>
      <c r="F18" s="8" t="n">
        <v>35</v>
      </c>
      <c r="G18" s="8" t="n">
        <v>985</v>
      </c>
      <c r="H18" s="8" t="n">
        <v>111</v>
      </c>
      <c r="I18" s="8" t="n">
        <v>29</v>
      </c>
      <c r="J18" s="8" t="n">
        <v>169</v>
      </c>
      <c r="K18" s="8" t="n">
        <v>67</v>
      </c>
      <c r="L18" s="8" t="n">
        <v>124</v>
      </c>
      <c r="M18" s="8" t="n">
        <v>55</v>
      </c>
      <c r="N18" s="8" t="n">
        <v>400</v>
      </c>
      <c r="O18" s="8" t="n">
        <v>76</v>
      </c>
      <c r="P18" s="8" t="n">
        <v>56</v>
      </c>
      <c r="Q18" s="8" t="n">
        <v>211</v>
      </c>
      <c r="R18" s="8" t="n">
        <v>3005</v>
      </c>
    </row>
    <row r="19" ht="40" customHeight="1">
      <c r="B19" s="3" t="s">
        <v>88</v>
      </c>
      <c r="C19" s="9" t="n">
        <v>868</v>
      </c>
      <c r="D19" s="9" t="n">
        <v>1032</v>
      </c>
      <c r="E19" s="9" t="n">
        <v>1647</v>
      </c>
      <c r="F19" s="9" t="n">
        <v>221</v>
      </c>
      <c r="G19" s="9" t="n">
        <v>4111</v>
      </c>
      <c r="H19" s="9" t="n">
        <v>471</v>
      </c>
      <c r="I19" s="9" t="n">
        <v>133</v>
      </c>
      <c r="J19" s="9" t="n">
        <v>825</v>
      </c>
      <c r="K19" s="9" t="n">
        <v>274</v>
      </c>
      <c r="L19" s="9" t="n">
        <v>369</v>
      </c>
      <c r="M19" s="9" t="n">
        <v>307</v>
      </c>
      <c r="N19" s="9" t="n">
        <v>1739</v>
      </c>
      <c r="O19" s="9" t="n">
        <v>276</v>
      </c>
      <c r="P19" s="9" t="n">
        <v>262</v>
      </c>
      <c r="Q19" s="9" t="n">
        <v>728</v>
      </c>
      <c r="R19" s="11" t="n">
        <v>13263</v>
      </c>
    </row>
    <row r="20" ht="40" customHeight="1">
      <c r="B20" s="7" t="s">
        <v>89</v>
      </c>
      <c r="C20" s="8" t="n">
        <v>180</v>
      </c>
      <c r="D20" s="8" t="n">
        <v>166</v>
      </c>
      <c r="E20" s="8" t="n">
        <v>377</v>
      </c>
      <c r="F20" s="8" t="n">
        <v>20</v>
      </c>
      <c r="G20" s="8" t="n">
        <v>567</v>
      </c>
      <c r="H20" s="8" t="n">
        <v>118</v>
      </c>
      <c r="I20" s="8" t="n">
        <v>60</v>
      </c>
      <c r="J20" s="8" t="n">
        <v>178</v>
      </c>
      <c r="K20" s="8" t="n">
        <v>10</v>
      </c>
      <c r="L20" s="8" t="n">
        <v>65</v>
      </c>
      <c r="M20" s="8" t="n">
        <v>35</v>
      </c>
      <c r="N20" s="8" t="n">
        <v>356</v>
      </c>
      <c r="O20" s="8" t="n">
        <v>41</v>
      </c>
      <c r="P20" s="8" t="n">
        <v>86</v>
      </c>
      <c r="Q20" s="8" t="n">
        <v>151</v>
      </c>
      <c r="R20" s="8" t="n">
        <v>2410</v>
      </c>
    </row>
    <row r="21" ht="40" customHeight="1">
      <c r="B21" s="7" t="s">
        <v>90</v>
      </c>
      <c r="C21" s="8" t="n">
        <v>361</v>
      </c>
      <c r="D21" s="8" t="n">
        <v>246</v>
      </c>
      <c r="E21" s="8" t="n">
        <v>480</v>
      </c>
      <c r="F21" s="8" t="n">
        <v>20</v>
      </c>
      <c r="G21" s="8" t="n">
        <v>957</v>
      </c>
      <c r="H21" s="8" t="n">
        <v>130</v>
      </c>
      <c r="I21" s="8" t="n">
        <v>42</v>
      </c>
      <c r="J21" s="8" t="n">
        <v>174</v>
      </c>
      <c r="K21" s="8" t="n">
        <v>47</v>
      </c>
      <c r="L21" s="8" t="n">
        <v>85</v>
      </c>
      <c r="M21" s="8" t="n">
        <v>20</v>
      </c>
      <c r="N21" s="8" t="n">
        <v>309</v>
      </c>
      <c r="O21" s="8" t="n">
        <v>89</v>
      </c>
      <c r="P21" s="8" t="n">
        <v>85</v>
      </c>
      <c r="Q21" s="8" t="n">
        <v>358</v>
      </c>
      <c r="R21" s="8" t="n">
        <v>3403</v>
      </c>
    </row>
    <row r="22" ht="40" customHeight="1">
      <c r="B22" s="7" t="s">
        <v>91</v>
      </c>
      <c r="C22" s="8" t="n">
        <v>170</v>
      </c>
      <c r="D22" s="8" t="n">
        <v>269</v>
      </c>
      <c r="E22" s="8" t="n">
        <v>328</v>
      </c>
      <c r="F22" s="8" t="n">
        <v>33</v>
      </c>
      <c r="G22" s="8" t="n">
        <v>942</v>
      </c>
      <c r="H22" s="8" t="n">
        <v>135</v>
      </c>
      <c r="I22" s="8" t="n">
        <v>32</v>
      </c>
      <c r="J22" s="8" t="n">
        <v>246</v>
      </c>
      <c r="K22" s="8" t="n">
        <v>54</v>
      </c>
      <c r="L22" s="8" t="n">
        <v>147</v>
      </c>
      <c r="M22" s="8" t="n">
        <v>78</v>
      </c>
      <c r="N22" s="8" t="n">
        <v>429</v>
      </c>
      <c r="O22" s="8" t="n">
        <v>67</v>
      </c>
      <c r="P22" s="8" t="n">
        <v>117</v>
      </c>
      <c r="Q22" s="8" t="n">
        <v>290</v>
      </c>
      <c r="R22" s="8" t="n">
        <v>3337</v>
      </c>
    </row>
    <row r="23" ht="40" customHeight="1">
      <c r="B23" s="7" t="s">
        <v>92</v>
      </c>
      <c r="C23" s="8" t="n">
        <v>231</v>
      </c>
      <c r="D23" s="8" t="n">
        <v>183</v>
      </c>
      <c r="E23" s="8" t="n">
        <v>624</v>
      </c>
      <c r="F23" s="8" t="n">
        <v>34</v>
      </c>
      <c r="G23" s="8" t="n">
        <v>949</v>
      </c>
      <c r="H23" s="8" t="n">
        <v>53</v>
      </c>
      <c r="I23" s="8" t="n">
        <v>49</v>
      </c>
      <c r="J23" s="8" t="n">
        <v>193</v>
      </c>
      <c r="K23" s="8" t="n">
        <v>61</v>
      </c>
      <c r="L23" s="8" t="n">
        <v>77</v>
      </c>
      <c r="M23" s="8" t="n">
        <v>61</v>
      </c>
      <c r="N23" s="8" t="n">
        <v>342</v>
      </c>
      <c r="O23" s="8" t="n">
        <v>99</v>
      </c>
      <c r="P23" s="8" t="n">
        <v>113</v>
      </c>
      <c r="Q23" s="8" t="n">
        <v>541</v>
      </c>
      <c r="R23" s="8" t="n">
        <v>3610</v>
      </c>
    </row>
    <row r="24" ht="40" customHeight="1">
      <c r="B24" s="3" t="s">
        <v>93</v>
      </c>
      <c r="C24" s="9" t="n">
        <v>942</v>
      </c>
      <c r="D24" s="9" t="n">
        <v>864</v>
      </c>
      <c r="E24" s="9" t="n">
        <v>1809</v>
      </c>
      <c r="F24" s="9" t="n">
        <v>107</v>
      </c>
      <c r="G24" s="9" t="n">
        <v>3415</v>
      </c>
      <c r="H24" s="9" t="n">
        <v>436</v>
      </c>
      <c r="I24" s="9" t="n">
        <v>183</v>
      </c>
      <c r="J24" s="9" t="n">
        <v>791</v>
      </c>
      <c r="K24" s="9" t="n">
        <v>172</v>
      </c>
      <c r="L24" s="9" t="n">
        <v>374</v>
      </c>
      <c r="M24" s="9" t="n">
        <v>194</v>
      </c>
      <c r="N24" s="9" t="n">
        <v>1436</v>
      </c>
      <c r="O24" s="9" t="n">
        <v>296</v>
      </c>
      <c r="P24" s="9" t="n">
        <v>401</v>
      </c>
      <c r="Q24" s="9" t="n">
        <v>1340</v>
      </c>
      <c r="R24" s="11" t="n">
        <v>12760</v>
      </c>
    </row>
    <row r="25" ht="40" customHeight="1">
      <c r="B25" s="7" t="s">
        <v>94</v>
      </c>
      <c r="C25" s="8" t="n">
        <v>197</v>
      </c>
      <c r="D25" s="8" t="n">
        <v>155</v>
      </c>
      <c r="E25" s="8" t="n">
        <v>225</v>
      </c>
      <c r="F25" s="8" t="n">
        <v>30</v>
      </c>
      <c r="G25" s="8" t="n">
        <v>1051</v>
      </c>
      <c r="H25" s="8" t="n">
        <v>64</v>
      </c>
      <c r="I25" s="8" t="n">
        <v>22</v>
      </c>
      <c r="J25" s="8" t="n">
        <v>264</v>
      </c>
      <c r="K25" s="8" t="n">
        <v>11</v>
      </c>
      <c r="L25" s="8" t="n">
        <v>81</v>
      </c>
      <c r="M25" s="8" t="n">
        <v>44</v>
      </c>
      <c r="N25" s="8" t="n">
        <v>443</v>
      </c>
      <c r="O25" s="8" t="n">
        <v>88</v>
      </c>
      <c r="P25" s="8" t="n">
        <v>75</v>
      </c>
      <c r="Q25" s="8" t="n">
        <v>215</v>
      </c>
      <c r="R25" s="8" t="n">
        <v>2965</v>
      </c>
    </row>
    <row r="27" ht="18" customHeight="1">
      <c r="B27" s="5" t="s">
        <v>96</v>
      </c>
    </row>
    <row r="28" ht="18" customHeight="1">
      <c r="B28" s="5" t="s">
        <v>97</v>
      </c>
    </row>
    <row r="29" ht="18" customHeight="1">
      <c r="B29" s="5" t="s">
        <v>98</v>
      </c>
    </row>
    <row r="30" ht="18" customHeight="1">
      <c r="B30" s="5"/>
    </row>
    <row r="31" ht="18" customHeight="1">
      <c r="B31" s="5"/>
    </row>
    <row r="32" ht="18" customHeight="1">
      <c r="B32" s="5"/>
    </row>
    <row r="33" ht="18" customHeight="1">
      <c r="B33" s="5"/>
    </row>
  </sheetData>
  <pageMargins left="0.7" right="0.7" top="0.75" bottom="0.75" header="0.3" footer="0.3"/>
  <pageSetup paperSize="9" orientation="portrait" horizontalDpi="300" verticalDpi="300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70" showGridLines="0" tabSelected="false">
      <pane ySplit="4" xSplit="2" topLeftCell="C5" activePane="bottomRight" state="frozen"/>
      <selection pane="bottomRight"/>
    </sheetView>
  </sheetViews>
  <sheetFormatPr defaultRowHeight="15.0" baseColWidth="10"/>
  <cols>
    <col min="1" max="1" width="8.71" hidden="0" customWidth="1"/>
    <col min="2" max="2" width="35.71" hidden="0" customWidth="1"/>
    <col min="3" max="3" width="20.71" hidden="0" customWidth="1"/>
    <col min="4" max="4" width="20.71" hidden="0" customWidth="1"/>
    <col min="5" max="5" width="20.71" hidden="0" customWidth="1"/>
    <col min="6" max="6" width="20.71" hidden="0" customWidth="1"/>
    <col min="7" max="7" width="20.71" hidden="0" customWidth="1"/>
    <col min="8" max="8" width="20.71" hidden="0" customWidth="1"/>
    <col min="9" max="9" width="20.71" hidden="0" customWidth="1"/>
    <col min="10" max="10" width="20.71" hidden="0" customWidth="1"/>
    <col min="11" max="11" width="20.71" hidden="0" customWidth="1"/>
    <col min="12" max="12" width="20.71" hidden="0" customWidth="1"/>
    <col min="13" max="13" width="20.71" hidden="0" customWidth="1"/>
    <col min="14" max="14" width="20.71" hidden="0" customWidth="1"/>
    <col min="15" max="15" width="20.71" hidden="0" customWidth="1"/>
    <col min="16" max="16" width="20.71" hidden="0" customWidth="1"/>
    <col min="17" max="17" width="20.71" hidden="0" customWidth="1"/>
    <col min="18" max="18" width="20.71" hidden="0" customWidth="1"/>
    <col min="20" max="20" width="15.71" hidden="0" customWidth="1"/>
  </cols>
  <sheetData>
    <row r="1" ht="130" customHeight="1"/>
    <row r="2">
      <c r="B2" s="6" t="s">
        <v>117</v>
      </c>
    </row>
    <row r="4" ht="60" customHeight="1">
      <c r="B4" s="1" t="s">
        <v>116</v>
      </c>
      <c r="C4" s="1" t="s">
        <v>100</v>
      </c>
      <c r="D4" s="1" t="s">
        <v>101</v>
      </c>
      <c r="E4" s="1" t="s">
        <v>102</v>
      </c>
      <c r="F4" s="1" t="s">
        <v>103</v>
      </c>
      <c r="G4" s="1" t="s">
        <v>104</v>
      </c>
      <c r="H4" s="1" t="s">
        <v>105</v>
      </c>
      <c r="I4" s="1" t="s">
        <v>106</v>
      </c>
      <c r="J4" s="1" t="s">
        <v>107</v>
      </c>
      <c r="K4" s="1" t="s">
        <v>108</v>
      </c>
      <c r="L4" s="1" t="s">
        <v>109</v>
      </c>
      <c r="M4" s="1" t="s">
        <v>110</v>
      </c>
      <c r="N4" s="1" t="s">
        <v>111</v>
      </c>
      <c r="O4" s="1" t="s">
        <v>112</v>
      </c>
      <c r="P4" s="1" t="s">
        <v>113</v>
      </c>
      <c r="Q4" s="1" t="s">
        <v>114</v>
      </c>
      <c r="R4" s="10" t="s">
        <v>118</v>
      </c>
      <c r="T4" s="20" t="str">
        <f>=HYPERLINK("#'ÍNDICE'!A1", "Índice")</f>
      </c>
    </row>
    <row r="5" ht="40" customHeight="1">
      <c r="B5" s="7" t="s">
        <v>74</v>
      </c>
      <c r="C5" s="8" t="n">
        <v>318</v>
      </c>
      <c r="D5" s="8" t="n">
        <v>266</v>
      </c>
      <c r="E5" s="8" t="n">
        <v>466</v>
      </c>
      <c r="F5" s="8" t="n">
        <v>154</v>
      </c>
      <c r="G5" s="8" t="n">
        <v>981</v>
      </c>
      <c r="H5" s="8" t="n">
        <v>207</v>
      </c>
      <c r="I5" s="8" t="n">
        <v>58</v>
      </c>
      <c r="J5" s="8" t="n">
        <v>667</v>
      </c>
      <c r="K5" s="8" t="n">
        <v>145</v>
      </c>
      <c r="L5" s="8" t="n">
        <v>390</v>
      </c>
      <c r="M5" s="8" t="n">
        <v>50</v>
      </c>
      <c r="N5" s="8" t="n">
        <v>95</v>
      </c>
      <c r="O5" s="8" t="n">
        <v>163</v>
      </c>
      <c r="P5" s="8" t="n">
        <v>70</v>
      </c>
      <c r="Q5" s="8" t="n">
        <v>219</v>
      </c>
      <c r="R5" s="8" t="n">
        <v>4249</v>
      </c>
    </row>
    <row r="6" ht="40" customHeight="1">
      <c r="B6" s="7" t="s">
        <v>75</v>
      </c>
      <c r="C6" s="8" t="n">
        <v>306</v>
      </c>
      <c r="D6" s="8" t="n">
        <v>445</v>
      </c>
      <c r="E6" s="8" t="n">
        <v>640</v>
      </c>
      <c r="F6" s="8" t="n">
        <v>99</v>
      </c>
      <c r="G6" s="8" t="n">
        <v>1121</v>
      </c>
      <c r="H6" s="8" t="n">
        <v>250</v>
      </c>
      <c r="I6" s="8" t="n">
        <v>64</v>
      </c>
      <c r="J6" s="8" t="n">
        <v>332</v>
      </c>
      <c r="K6" s="8" t="n">
        <v>182</v>
      </c>
      <c r="L6" s="8" t="n">
        <v>202</v>
      </c>
      <c r="M6" s="8" t="n">
        <v>131</v>
      </c>
      <c r="N6" s="8" t="n">
        <v>1815</v>
      </c>
      <c r="O6" s="8" t="n">
        <v>144</v>
      </c>
      <c r="P6" s="8" t="n">
        <v>69</v>
      </c>
      <c r="Q6" s="8" t="n">
        <v>513</v>
      </c>
      <c r="R6" s="8" t="n">
        <v>6313</v>
      </c>
    </row>
    <row r="7" ht="40" customHeight="1">
      <c r="B7" s="7" t="s">
        <v>76</v>
      </c>
      <c r="C7" s="8" t="n">
        <v>271</v>
      </c>
      <c r="D7" s="8" t="n">
        <v>533</v>
      </c>
      <c r="E7" s="8" t="n">
        <v>425</v>
      </c>
      <c r="F7" s="8" t="n">
        <v>136</v>
      </c>
      <c r="G7" s="8" t="n">
        <v>891</v>
      </c>
      <c r="H7" s="8" t="n">
        <v>304</v>
      </c>
      <c r="I7" s="8" t="n">
        <v>47</v>
      </c>
      <c r="J7" s="8" t="n">
        <v>392</v>
      </c>
      <c r="K7" s="8" t="n">
        <v>124</v>
      </c>
      <c r="L7" s="8" t="n">
        <v>340</v>
      </c>
      <c r="M7" s="8" t="n">
        <v>185</v>
      </c>
      <c r="N7" s="8" t="n">
        <v>2017</v>
      </c>
      <c r="O7" s="8" t="n">
        <v>203</v>
      </c>
      <c r="P7" s="8" t="n">
        <v>56</v>
      </c>
      <c r="Q7" s="8" t="n">
        <v>455</v>
      </c>
      <c r="R7" s="8" t="n">
        <v>6379</v>
      </c>
    </row>
    <row r="8" ht="40" customHeight="1">
      <c r="B8" s="7" t="s">
        <v>77</v>
      </c>
      <c r="C8" s="8" t="n">
        <v>313</v>
      </c>
      <c r="D8" s="8" t="n">
        <v>303</v>
      </c>
      <c r="E8" s="8" t="n">
        <v>878</v>
      </c>
      <c r="F8" s="8" t="n">
        <v>59</v>
      </c>
      <c r="G8" s="8" t="n">
        <v>935</v>
      </c>
      <c r="H8" s="8" t="n">
        <v>200</v>
      </c>
      <c r="I8" s="8" t="n">
        <v>57</v>
      </c>
      <c r="J8" s="8" t="n">
        <v>356</v>
      </c>
      <c r="K8" s="8" t="n">
        <v>168</v>
      </c>
      <c r="L8" s="8" t="n">
        <v>233</v>
      </c>
      <c r="M8" s="8" t="n">
        <v>95</v>
      </c>
      <c r="N8" s="8" t="n">
        <v>2127</v>
      </c>
      <c r="O8" s="8" t="n">
        <v>135</v>
      </c>
      <c r="P8" s="8" t="n">
        <v>35</v>
      </c>
      <c r="Q8" s="8" t="n">
        <v>290</v>
      </c>
      <c r="R8" s="8" t="n">
        <v>6184</v>
      </c>
    </row>
    <row r="9" ht="40" customHeight="1">
      <c r="B9" s="3" t="s">
        <v>78</v>
      </c>
      <c r="C9" s="9" t="n">
        <v>1208</v>
      </c>
      <c r="D9" s="9" t="n">
        <v>1547</v>
      </c>
      <c r="E9" s="9" t="n">
        <v>2409</v>
      </c>
      <c r="F9" s="9" t="n">
        <v>448</v>
      </c>
      <c r="G9" s="9" t="n">
        <v>3928</v>
      </c>
      <c r="H9" s="9" t="n">
        <v>961</v>
      </c>
      <c r="I9" s="9" t="n">
        <v>226</v>
      </c>
      <c r="J9" s="9" t="n">
        <v>1747</v>
      </c>
      <c r="K9" s="9" t="n">
        <v>619</v>
      </c>
      <c r="L9" s="9" t="n">
        <v>1165</v>
      </c>
      <c r="M9" s="9" t="n">
        <v>461</v>
      </c>
      <c r="N9" s="9" t="n">
        <v>6054</v>
      </c>
      <c r="O9" s="9" t="n">
        <v>645</v>
      </c>
      <c r="P9" s="9" t="n">
        <v>230</v>
      </c>
      <c r="Q9" s="9" t="n">
        <v>1477</v>
      </c>
      <c r="R9" s="11" t="n">
        <v>23125</v>
      </c>
    </row>
    <row r="10" ht="40" customHeight="1">
      <c r="B10" s="7" t="s">
        <v>79</v>
      </c>
      <c r="C10" s="8" t="n">
        <v>327</v>
      </c>
      <c r="D10" s="8" t="n">
        <v>352</v>
      </c>
      <c r="E10" s="8" t="n">
        <v>551</v>
      </c>
      <c r="F10" s="8" t="n">
        <v>111</v>
      </c>
      <c r="G10" s="8" t="n">
        <v>853</v>
      </c>
      <c r="H10" s="8" t="n">
        <v>354</v>
      </c>
      <c r="I10" s="8" t="n">
        <v>50</v>
      </c>
      <c r="J10" s="8" t="n">
        <v>274</v>
      </c>
      <c r="K10" s="8" t="n">
        <v>81</v>
      </c>
      <c r="L10" s="8" t="n">
        <v>96</v>
      </c>
      <c r="M10" s="8" t="n">
        <v>99</v>
      </c>
      <c r="N10" s="8" t="n">
        <v>2245</v>
      </c>
      <c r="O10" s="8" t="n">
        <v>140</v>
      </c>
      <c r="P10" s="8" t="n">
        <v>49</v>
      </c>
      <c r="Q10" s="8" t="n">
        <v>295</v>
      </c>
      <c r="R10" s="8" t="n">
        <v>5877</v>
      </c>
    </row>
    <row r="11" ht="40" customHeight="1">
      <c r="B11" s="7" t="s">
        <v>80</v>
      </c>
      <c r="C11" s="8" t="n">
        <v>298</v>
      </c>
      <c r="D11" s="8" t="n">
        <v>349</v>
      </c>
      <c r="E11" s="8" t="n">
        <v>644</v>
      </c>
      <c r="F11" s="8" t="n">
        <v>57</v>
      </c>
      <c r="G11" s="8" t="n">
        <v>830</v>
      </c>
      <c r="H11" s="8" t="n">
        <v>194</v>
      </c>
      <c r="I11" s="8" t="n">
        <v>34</v>
      </c>
      <c r="J11" s="8" t="n">
        <v>347</v>
      </c>
      <c r="K11" s="8" t="n">
        <v>209</v>
      </c>
      <c r="L11" s="8" t="n">
        <v>122</v>
      </c>
      <c r="M11" s="8" t="n">
        <v>108</v>
      </c>
      <c r="N11" s="8" t="n">
        <v>2454</v>
      </c>
      <c r="O11" s="8" t="n">
        <v>210</v>
      </c>
      <c r="P11" s="8" t="n">
        <v>98</v>
      </c>
      <c r="Q11" s="8" t="n">
        <v>252</v>
      </c>
      <c r="R11" s="8" t="n">
        <v>6206</v>
      </c>
    </row>
    <row r="12" ht="40" customHeight="1">
      <c r="B12" s="7" t="s">
        <v>81</v>
      </c>
      <c r="C12" s="8" t="n">
        <v>257</v>
      </c>
      <c r="D12" s="8" t="n">
        <v>472</v>
      </c>
      <c r="E12" s="8" t="n">
        <v>572</v>
      </c>
      <c r="F12" s="8" t="n">
        <v>63</v>
      </c>
      <c r="G12" s="8" t="n">
        <v>479</v>
      </c>
      <c r="H12" s="8" t="n">
        <v>209</v>
      </c>
      <c r="I12" s="8" t="n">
        <v>44</v>
      </c>
      <c r="J12" s="8" t="n">
        <v>328</v>
      </c>
      <c r="K12" s="8" t="n">
        <v>105</v>
      </c>
      <c r="L12" s="8" t="n">
        <v>108</v>
      </c>
      <c r="M12" s="8" t="n">
        <v>126</v>
      </c>
      <c r="N12" s="8" t="n">
        <v>2372</v>
      </c>
      <c r="O12" s="8" t="n">
        <v>161</v>
      </c>
      <c r="P12" s="8" t="n">
        <v>28</v>
      </c>
      <c r="Q12" s="8" t="n">
        <v>351</v>
      </c>
      <c r="R12" s="8" t="n">
        <v>5675</v>
      </c>
    </row>
    <row r="13" ht="40" customHeight="1">
      <c r="B13" s="7" t="s">
        <v>82</v>
      </c>
      <c r="C13" s="8" t="n">
        <v>261</v>
      </c>
      <c r="D13" s="8" t="n">
        <v>477</v>
      </c>
      <c r="E13" s="8" t="n">
        <v>267</v>
      </c>
      <c r="F13" s="8" t="n">
        <v>66</v>
      </c>
      <c r="G13" s="8" t="n">
        <v>631</v>
      </c>
      <c r="H13" s="8" t="n">
        <v>283</v>
      </c>
      <c r="I13" s="8" t="n">
        <v>75</v>
      </c>
      <c r="J13" s="8" t="n">
        <v>259</v>
      </c>
      <c r="K13" s="8" t="n">
        <v>150</v>
      </c>
      <c r="L13" s="8" t="n">
        <v>76</v>
      </c>
      <c r="M13" s="8" t="n">
        <v>104</v>
      </c>
      <c r="N13" s="8" t="n">
        <v>1446</v>
      </c>
      <c r="O13" s="8" t="n">
        <v>59</v>
      </c>
      <c r="P13" s="8" t="n">
        <v>57</v>
      </c>
      <c r="Q13" s="8" t="n">
        <v>216</v>
      </c>
      <c r="R13" s="8" t="n">
        <v>4427</v>
      </c>
    </row>
    <row r="14" ht="40" customHeight="1">
      <c r="B14" s="3" t="s">
        <v>83</v>
      </c>
      <c r="C14" s="9" t="n">
        <v>1143</v>
      </c>
      <c r="D14" s="9" t="n">
        <v>1650</v>
      </c>
      <c r="E14" s="9" t="n">
        <v>2034</v>
      </c>
      <c r="F14" s="9" t="n">
        <v>297</v>
      </c>
      <c r="G14" s="9" t="n">
        <v>2793</v>
      </c>
      <c r="H14" s="9" t="n">
        <v>1040</v>
      </c>
      <c r="I14" s="9" t="n">
        <v>203</v>
      </c>
      <c r="J14" s="9" t="n">
        <v>1208</v>
      </c>
      <c r="K14" s="9" t="n">
        <v>545</v>
      </c>
      <c r="L14" s="9" t="n">
        <v>402</v>
      </c>
      <c r="M14" s="9" t="n">
        <v>437</v>
      </c>
      <c r="N14" s="9" t="n">
        <v>8517</v>
      </c>
      <c r="O14" s="9" t="n">
        <v>570</v>
      </c>
      <c r="P14" s="9" t="n">
        <v>232</v>
      </c>
      <c r="Q14" s="9" t="n">
        <v>1114</v>
      </c>
      <c r="R14" s="11" t="n">
        <v>22185</v>
      </c>
    </row>
    <row r="15" ht="40" customHeight="1">
      <c r="B15" s="7" t="s">
        <v>84</v>
      </c>
      <c r="C15" s="8" t="n">
        <v>468</v>
      </c>
      <c r="D15" s="8" t="n">
        <v>418</v>
      </c>
      <c r="E15" s="8" t="n">
        <v>368</v>
      </c>
      <c r="F15" s="8" t="n">
        <v>28</v>
      </c>
      <c r="G15" s="8" t="n">
        <v>826</v>
      </c>
      <c r="H15" s="8" t="n">
        <v>216</v>
      </c>
      <c r="I15" s="8" t="n">
        <v>29</v>
      </c>
      <c r="J15" s="8" t="n">
        <v>245</v>
      </c>
      <c r="K15" s="8" t="n">
        <v>73</v>
      </c>
      <c r="L15" s="8" t="n">
        <v>65</v>
      </c>
      <c r="M15" s="8" t="n">
        <v>103</v>
      </c>
      <c r="N15" s="8" t="n">
        <v>2340</v>
      </c>
      <c r="O15" s="8" t="n">
        <v>53</v>
      </c>
      <c r="P15" s="8" t="n">
        <v>44</v>
      </c>
      <c r="Q15" s="8" t="n">
        <v>142</v>
      </c>
      <c r="R15" s="8" t="n">
        <v>5418</v>
      </c>
    </row>
    <row r="16" ht="40" customHeight="1">
      <c r="B16" s="7" t="s">
        <v>85</v>
      </c>
      <c r="C16" s="8" t="n">
        <v>361</v>
      </c>
      <c r="D16" s="8" t="n">
        <v>483</v>
      </c>
      <c r="E16" s="8" t="n">
        <v>610</v>
      </c>
      <c r="F16" s="8" t="n">
        <v>75</v>
      </c>
      <c r="G16" s="8" t="n">
        <v>1663</v>
      </c>
      <c r="H16" s="8" t="n">
        <v>179</v>
      </c>
      <c r="I16" s="8" t="n">
        <v>42</v>
      </c>
      <c r="J16" s="8" t="n">
        <v>410</v>
      </c>
      <c r="K16" s="8" t="n">
        <v>68</v>
      </c>
      <c r="L16" s="8" t="n">
        <v>130</v>
      </c>
      <c r="M16" s="8" t="n">
        <v>60</v>
      </c>
      <c r="N16" s="8" t="n">
        <v>2120</v>
      </c>
      <c r="O16" s="8" t="n">
        <v>118</v>
      </c>
      <c r="P16" s="8" t="n">
        <v>83</v>
      </c>
      <c r="Q16" s="8" t="n">
        <v>251</v>
      </c>
      <c r="R16" s="8" t="n">
        <v>6653</v>
      </c>
    </row>
    <row r="17" ht="40" customHeight="1">
      <c r="B17" s="7" t="s">
        <v>86</v>
      </c>
      <c r="C17" s="8" t="n">
        <v>308</v>
      </c>
      <c r="D17" s="8" t="n">
        <v>431</v>
      </c>
      <c r="E17" s="8" t="n">
        <v>316</v>
      </c>
      <c r="F17" s="8" t="n">
        <v>114</v>
      </c>
      <c r="G17" s="8" t="n">
        <v>637</v>
      </c>
      <c r="H17" s="8" t="n">
        <v>191</v>
      </c>
      <c r="I17" s="8" t="n">
        <v>43</v>
      </c>
      <c r="J17" s="8" t="n">
        <v>249</v>
      </c>
      <c r="K17" s="8" t="n">
        <v>71</v>
      </c>
      <c r="L17" s="8" t="n">
        <v>139</v>
      </c>
      <c r="M17" s="8" t="n">
        <v>102</v>
      </c>
      <c r="N17" s="8" t="n">
        <v>2792</v>
      </c>
      <c r="O17" s="8" t="n">
        <v>122</v>
      </c>
      <c r="P17" s="8" t="n">
        <v>90</v>
      </c>
      <c r="Q17" s="8" t="n">
        <v>209</v>
      </c>
      <c r="R17" s="8" t="n">
        <v>5814</v>
      </c>
    </row>
    <row r="18" ht="40" customHeight="1">
      <c r="B18" s="7" t="s">
        <v>87</v>
      </c>
      <c r="C18" s="8" t="n">
        <v>154</v>
      </c>
      <c r="D18" s="8" t="n">
        <v>299</v>
      </c>
      <c r="E18" s="8" t="n">
        <v>354</v>
      </c>
      <c r="F18" s="8" t="n">
        <v>47</v>
      </c>
      <c r="G18" s="8" t="n">
        <v>985</v>
      </c>
      <c r="H18" s="8" t="n">
        <v>249</v>
      </c>
      <c r="I18" s="8" t="n">
        <v>33</v>
      </c>
      <c r="J18" s="8" t="n">
        <v>201</v>
      </c>
      <c r="K18" s="8" t="n">
        <v>71</v>
      </c>
      <c r="L18" s="8" t="n">
        <v>124</v>
      </c>
      <c r="M18" s="8" t="n">
        <v>56</v>
      </c>
      <c r="N18" s="8" t="n">
        <v>2227</v>
      </c>
      <c r="O18" s="8" t="n">
        <v>87</v>
      </c>
      <c r="P18" s="8" t="n">
        <v>67</v>
      </c>
      <c r="Q18" s="8" t="n">
        <v>215</v>
      </c>
      <c r="R18" s="8" t="n">
        <v>5169</v>
      </c>
    </row>
    <row r="19" ht="40" customHeight="1">
      <c r="B19" s="3" t="s">
        <v>88</v>
      </c>
      <c r="C19" s="9" t="n">
        <v>1291</v>
      </c>
      <c r="D19" s="9" t="n">
        <v>1631</v>
      </c>
      <c r="E19" s="9" t="n">
        <v>1648</v>
      </c>
      <c r="F19" s="9" t="n">
        <v>264</v>
      </c>
      <c r="G19" s="9" t="n">
        <v>4111</v>
      </c>
      <c r="H19" s="9" t="n">
        <v>835</v>
      </c>
      <c r="I19" s="9" t="n">
        <v>147</v>
      </c>
      <c r="J19" s="9" t="n">
        <v>1105</v>
      </c>
      <c r="K19" s="9" t="n">
        <v>283</v>
      </c>
      <c r="L19" s="9" t="n">
        <v>458</v>
      </c>
      <c r="M19" s="9" t="n">
        <v>321</v>
      </c>
      <c r="N19" s="9" t="n">
        <v>9479</v>
      </c>
      <c r="O19" s="9" t="n">
        <v>380</v>
      </c>
      <c r="P19" s="9" t="n">
        <v>284</v>
      </c>
      <c r="Q19" s="9" t="n">
        <v>817</v>
      </c>
      <c r="R19" s="11" t="n">
        <v>23054</v>
      </c>
    </row>
    <row r="20" ht="40" customHeight="1">
      <c r="B20" s="7" t="s">
        <v>89</v>
      </c>
      <c r="C20" s="8" t="n">
        <v>203</v>
      </c>
      <c r="D20" s="8" t="n">
        <v>230</v>
      </c>
      <c r="E20" s="8" t="n">
        <v>379</v>
      </c>
      <c r="F20" s="8" t="n">
        <v>20</v>
      </c>
      <c r="G20" s="8" t="n">
        <v>567</v>
      </c>
      <c r="H20" s="8" t="n">
        <v>160</v>
      </c>
      <c r="I20" s="8" t="n">
        <v>72</v>
      </c>
      <c r="J20" s="8" t="n">
        <v>198</v>
      </c>
      <c r="K20" s="8" t="n">
        <v>11</v>
      </c>
      <c r="L20" s="8" t="n">
        <v>81</v>
      </c>
      <c r="M20" s="8" t="n">
        <v>37</v>
      </c>
      <c r="N20" s="8" t="n">
        <v>1489</v>
      </c>
      <c r="O20" s="8" t="n">
        <v>53</v>
      </c>
      <c r="P20" s="8" t="n">
        <v>87</v>
      </c>
      <c r="Q20" s="8" t="n">
        <v>157</v>
      </c>
      <c r="R20" s="8" t="n">
        <v>3744</v>
      </c>
    </row>
    <row r="21" ht="40" customHeight="1">
      <c r="B21" s="7" t="s">
        <v>90</v>
      </c>
      <c r="C21" s="8" t="n">
        <v>414</v>
      </c>
      <c r="D21" s="8" t="n">
        <v>357</v>
      </c>
      <c r="E21" s="8" t="n">
        <v>481</v>
      </c>
      <c r="F21" s="8" t="n">
        <v>20</v>
      </c>
      <c r="G21" s="8" t="n">
        <v>958</v>
      </c>
      <c r="H21" s="8" t="n">
        <v>213</v>
      </c>
      <c r="I21" s="8" t="n">
        <v>49</v>
      </c>
      <c r="J21" s="8" t="n">
        <v>194</v>
      </c>
      <c r="K21" s="8" t="n">
        <v>47</v>
      </c>
      <c r="L21" s="8" t="n">
        <v>87</v>
      </c>
      <c r="M21" s="8" t="n">
        <v>20</v>
      </c>
      <c r="N21" s="8" t="n">
        <v>1515</v>
      </c>
      <c r="O21" s="8" t="n">
        <v>99</v>
      </c>
      <c r="P21" s="8" t="n">
        <v>212</v>
      </c>
      <c r="Q21" s="8" t="n">
        <v>392</v>
      </c>
      <c r="R21" s="8" t="n">
        <v>5058</v>
      </c>
    </row>
    <row r="22" ht="40" customHeight="1">
      <c r="B22" s="7" t="s">
        <v>91</v>
      </c>
      <c r="C22" s="8" t="n">
        <v>211</v>
      </c>
      <c r="D22" s="8" t="n">
        <v>423</v>
      </c>
      <c r="E22" s="8" t="n">
        <v>328</v>
      </c>
      <c r="F22" s="8" t="n">
        <v>33</v>
      </c>
      <c r="G22" s="8" t="n">
        <v>948</v>
      </c>
      <c r="H22" s="8" t="n">
        <v>177</v>
      </c>
      <c r="I22" s="8" t="n">
        <v>32</v>
      </c>
      <c r="J22" s="8" t="n">
        <v>281</v>
      </c>
      <c r="K22" s="8" t="n">
        <v>54</v>
      </c>
      <c r="L22" s="8" t="n">
        <v>239</v>
      </c>
      <c r="M22" s="8" t="n">
        <v>78</v>
      </c>
      <c r="N22" s="8" t="n">
        <v>2228</v>
      </c>
      <c r="O22" s="8" t="n">
        <v>87</v>
      </c>
      <c r="P22" s="8" t="n">
        <v>122</v>
      </c>
      <c r="Q22" s="8" t="n">
        <v>302</v>
      </c>
      <c r="R22" s="8" t="n">
        <v>5543</v>
      </c>
    </row>
    <row r="23" ht="40" customHeight="1">
      <c r="B23" s="7" t="s">
        <v>92</v>
      </c>
      <c r="C23" s="8" t="n">
        <v>265</v>
      </c>
      <c r="D23" s="8" t="n">
        <v>277</v>
      </c>
      <c r="E23" s="8" t="n">
        <v>624</v>
      </c>
      <c r="F23" s="8" t="n">
        <v>34</v>
      </c>
      <c r="G23" s="8" t="n">
        <v>1043</v>
      </c>
      <c r="H23" s="8" t="n">
        <v>70</v>
      </c>
      <c r="I23" s="8" t="n">
        <v>49</v>
      </c>
      <c r="J23" s="8" t="n">
        <v>260</v>
      </c>
      <c r="K23" s="8" t="n">
        <v>61</v>
      </c>
      <c r="L23" s="8" t="n">
        <v>83</v>
      </c>
      <c r="M23" s="8" t="n">
        <v>68</v>
      </c>
      <c r="N23" s="8" t="n">
        <v>1472</v>
      </c>
      <c r="O23" s="8" t="n">
        <v>114</v>
      </c>
      <c r="P23" s="8" t="n">
        <v>116</v>
      </c>
      <c r="Q23" s="8" t="n">
        <v>566</v>
      </c>
      <c r="R23" s="8" t="n">
        <v>5102</v>
      </c>
    </row>
    <row r="24" ht="40" customHeight="1">
      <c r="B24" s="3" t="s">
        <v>93</v>
      </c>
      <c r="C24" s="9" t="n">
        <v>1093</v>
      </c>
      <c r="D24" s="9" t="n">
        <v>1287</v>
      </c>
      <c r="E24" s="9" t="n">
        <v>1812</v>
      </c>
      <c r="F24" s="9" t="n">
        <v>107</v>
      </c>
      <c r="G24" s="9" t="n">
        <v>3516</v>
      </c>
      <c r="H24" s="9" t="n">
        <v>620</v>
      </c>
      <c r="I24" s="9" t="n">
        <v>202</v>
      </c>
      <c r="J24" s="9" t="n">
        <v>933</v>
      </c>
      <c r="K24" s="9" t="n">
        <v>173</v>
      </c>
      <c r="L24" s="9" t="n">
        <v>490</v>
      </c>
      <c r="M24" s="9" t="n">
        <v>203</v>
      </c>
      <c r="N24" s="9" t="n">
        <v>6704</v>
      </c>
      <c r="O24" s="9" t="n">
        <v>353</v>
      </c>
      <c r="P24" s="9" t="n">
        <v>537</v>
      </c>
      <c r="Q24" s="9" t="n">
        <v>1417</v>
      </c>
      <c r="R24" s="11" t="n">
        <v>19447</v>
      </c>
    </row>
    <row r="25" ht="40" customHeight="1">
      <c r="B25" s="7" t="s">
        <v>94</v>
      </c>
      <c r="C25" s="8" t="n">
        <v>262</v>
      </c>
      <c r="D25" s="8" t="n">
        <v>199</v>
      </c>
      <c r="E25" s="8" t="n">
        <v>225</v>
      </c>
      <c r="F25" s="8" t="n">
        <v>30</v>
      </c>
      <c r="G25" s="8" t="n">
        <v>1051</v>
      </c>
      <c r="H25" s="8" t="n">
        <v>83</v>
      </c>
      <c r="I25" s="8" t="n">
        <v>22</v>
      </c>
      <c r="J25" s="8" t="n">
        <v>400</v>
      </c>
      <c r="K25" s="8" t="n">
        <v>12</v>
      </c>
      <c r="L25" s="8" t="n">
        <v>86</v>
      </c>
      <c r="M25" s="8" t="n">
        <v>44</v>
      </c>
      <c r="N25" s="8" t="n">
        <v>1236</v>
      </c>
      <c r="O25" s="8" t="n">
        <v>104</v>
      </c>
      <c r="P25" s="8" t="n">
        <v>76</v>
      </c>
      <c r="Q25" s="8" t="n">
        <v>218</v>
      </c>
      <c r="R25" s="8" t="n">
        <v>4048</v>
      </c>
    </row>
    <row r="27" ht="18" customHeight="1">
      <c r="B27" s="5" t="s">
        <v>96</v>
      </c>
    </row>
    <row r="28" ht="18" customHeight="1">
      <c r="B28" s="5" t="s">
        <v>97</v>
      </c>
    </row>
    <row r="29" ht="18" customHeight="1">
      <c r="B29" s="5" t="s">
        <v>98</v>
      </c>
    </row>
    <row r="30" ht="18" customHeight="1">
      <c r="B30" s="5"/>
    </row>
    <row r="31" ht="18" customHeight="1">
      <c r="B31" s="5"/>
    </row>
    <row r="32" ht="18" customHeight="1">
      <c r="B32" s="5"/>
    </row>
    <row r="33" ht="18" customHeight="1">
      <c r="B33" s="5"/>
    </row>
  </sheetData>
  <pageMargins left="0.7" right="0.7" top="0.75" bottom="0.75" header="0.3" footer="0.3"/>
  <pageSetup paperSize="9" orientation="portrait" horizontalDpi="300" verticalDpi="300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70" showGridLines="0" tabSelected="false">
      <pane ySplit="5" xSplit="2" topLeftCell="C6" activePane="bottomRight" state="frozen"/>
      <selection pane="bottomRight"/>
    </sheetView>
  </sheetViews>
  <sheetFormatPr defaultRowHeight="15.0" baseColWidth="10"/>
  <cols>
    <col min="1" max="1" width="8.71" hidden="0" customWidth="1"/>
    <col min="2" max="2" width="35.71" hidden="0" customWidth="1"/>
    <col min="3" max="3" width="35.71" hidden="0" customWidth="1"/>
    <col min="4" max="4" width="35.71" hidden="0" customWidth="1"/>
    <col min="5" max="5" width="35.71" hidden="0" customWidth="1"/>
    <col min="6" max="6" width="35.71" hidden="0" customWidth="1"/>
    <col min="7" max="7" width="35.71" hidden="0" customWidth="1"/>
    <col min="9" max="9" width="15.71" hidden="0" customWidth="1"/>
  </cols>
  <sheetData>
    <row r="1" ht="100" customHeight="1"/>
    <row r="2">
      <c r="B2" s="6" t="s">
        <v>119</v>
      </c>
    </row>
    <row r="4" ht="40" customHeight="1">
      <c r="B4" s="1" t="s">
        <v>95</v>
      </c>
      <c r="C4" s="1" t="s">
        <v>125</v>
      </c>
      <c r="D4" s="1"/>
      <c r="E4" s="1"/>
      <c r="F4" s="1"/>
      <c r="G4" s="10" t="s">
        <v>118</v>
      </c>
      <c r="I4" s="20" t="str">
        <f>=HYPERLINK("#'ÍNDICE'!A1", "Índice")</f>
      </c>
    </row>
    <row r="5" ht="40" customHeight="1">
      <c r="B5" s="1" t="s">
        <v>68</v>
      </c>
      <c r="C5" s="1" t="s">
        <v>120</v>
      </c>
      <c r="D5" s="1" t="s">
        <v>121</v>
      </c>
      <c r="E5" s="1" t="s">
        <v>122</v>
      </c>
      <c r="F5" s="1" t="s">
        <v>123</v>
      </c>
      <c r="G5" s="10" t="s">
        <v>118</v>
      </c>
    </row>
    <row r="6" ht="40" customHeight="1">
      <c r="B6" s="7" t="s">
        <v>74</v>
      </c>
      <c r="C6" s="8" t="n">
        <v>3847</v>
      </c>
      <c r="D6" s="8" t="n">
        <v>317</v>
      </c>
      <c r="E6" s="8" t="n">
        <v>85</v>
      </c>
      <c r="F6" s="8" t="s">
        <v>128</v>
      </c>
      <c r="G6" s="8" t="n">
        <v>4249</v>
      </c>
    </row>
    <row r="7" ht="40" customHeight="1">
      <c r="B7" s="7" t="s">
        <v>75</v>
      </c>
      <c r="C7" s="8" t="n">
        <v>5518</v>
      </c>
      <c r="D7" s="8" t="n">
        <v>682</v>
      </c>
      <c r="E7" s="8" t="n">
        <v>113</v>
      </c>
      <c r="F7" s="8" t="s">
        <v>128</v>
      </c>
      <c r="G7" s="8" t="n">
        <v>6313</v>
      </c>
    </row>
    <row r="8" ht="40" customHeight="1">
      <c r="B8" s="7" t="s">
        <v>76</v>
      </c>
      <c r="C8" s="8" t="n">
        <v>5257</v>
      </c>
      <c r="D8" s="8" t="n">
        <v>976</v>
      </c>
      <c r="E8" s="8" t="n">
        <v>146</v>
      </c>
      <c r="F8" s="8" t="s">
        <v>128</v>
      </c>
      <c r="G8" s="8" t="n">
        <v>6379</v>
      </c>
    </row>
    <row r="9" ht="40" customHeight="1">
      <c r="B9" s="7" t="s">
        <v>77</v>
      </c>
      <c r="C9" s="8" t="n">
        <v>4905</v>
      </c>
      <c r="D9" s="8" t="n">
        <v>1143</v>
      </c>
      <c r="E9" s="8" t="n">
        <v>136</v>
      </c>
      <c r="F9" s="8" t="s">
        <v>128</v>
      </c>
      <c r="G9" s="8" t="n">
        <v>6184</v>
      </c>
    </row>
    <row r="10" ht="40" customHeight="1">
      <c r="B10" s="3" t="s">
        <v>78</v>
      </c>
      <c r="C10" s="9" t="n">
        <v>19527</v>
      </c>
      <c r="D10" s="9" t="n">
        <v>3118</v>
      </c>
      <c r="E10" s="9" t="n">
        <v>480</v>
      </c>
      <c r="F10" s="9" t="s">
        <v>128</v>
      </c>
      <c r="G10" s="11" t="n">
        <v>23125</v>
      </c>
    </row>
    <row r="11" ht="40" customHeight="1">
      <c r="B11" s="7" t="s">
        <v>79</v>
      </c>
      <c r="C11" s="8" t="n">
        <v>4694</v>
      </c>
      <c r="D11" s="8" t="n">
        <v>1081</v>
      </c>
      <c r="E11" s="8" t="n">
        <v>102</v>
      </c>
      <c r="F11" s="8" t="s">
        <v>128</v>
      </c>
      <c r="G11" s="8" t="n">
        <v>5877</v>
      </c>
    </row>
    <row r="12" ht="40" customHeight="1">
      <c r="B12" s="7" t="s">
        <v>80</v>
      </c>
      <c r="C12" s="8" t="n">
        <v>5089</v>
      </c>
      <c r="D12" s="8" t="n">
        <v>1028</v>
      </c>
      <c r="E12" s="8" t="n">
        <v>89</v>
      </c>
      <c r="F12" s="8" t="s">
        <v>128</v>
      </c>
      <c r="G12" s="8" t="n">
        <v>6206</v>
      </c>
    </row>
    <row r="13" ht="40" customHeight="1">
      <c r="B13" s="7" t="s">
        <v>81</v>
      </c>
      <c r="C13" s="8" t="n">
        <v>4679</v>
      </c>
      <c r="D13" s="8" t="n">
        <v>899</v>
      </c>
      <c r="E13" s="8" t="n">
        <v>97</v>
      </c>
      <c r="F13" s="8" t="s">
        <v>128</v>
      </c>
      <c r="G13" s="8" t="n">
        <v>5675</v>
      </c>
    </row>
    <row r="14" ht="40" customHeight="1">
      <c r="B14" s="7" t="s">
        <v>82</v>
      </c>
      <c r="C14" s="8" t="n">
        <v>3786</v>
      </c>
      <c r="D14" s="8" t="n">
        <v>566</v>
      </c>
      <c r="E14" s="8" t="n">
        <v>75</v>
      </c>
      <c r="F14" s="8" t="s">
        <v>128</v>
      </c>
      <c r="G14" s="8" t="n">
        <v>4427</v>
      </c>
    </row>
    <row r="15" ht="40" customHeight="1">
      <c r="B15" s="3" t="s">
        <v>83</v>
      </c>
      <c r="C15" s="9" t="n">
        <v>18248</v>
      </c>
      <c r="D15" s="9" t="n">
        <v>3574</v>
      </c>
      <c r="E15" s="9" t="n">
        <v>363</v>
      </c>
      <c r="F15" s="9" t="s">
        <v>128</v>
      </c>
      <c r="G15" s="11" t="n">
        <v>22185</v>
      </c>
    </row>
    <row r="16" ht="40" customHeight="1">
      <c r="B16" s="7" t="s">
        <v>84</v>
      </c>
      <c r="C16" s="8" t="n">
        <v>4501</v>
      </c>
      <c r="D16" s="8" t="n">
        <v>842</v>
      </c>
      <c r="E16" s="8" t="n">
        <v>75</v>
      </c>
      <c r="F16" s="8" t="s">
        <v>128</v>
      </c>
      <c r="G16" s="8" t="n">
        <v>5418</v>
      </c>
    </row>
    <row r="17" ht="40" customHeight="1">
      <c r="B17" s="7" t="s">
        <v>85</v>
      </c>
      <c r="C17" s="8" t="n">
        <v>5837</v>
      </c>
      <c r="D17" s="8" t="n">
        <v>729</v>
      </c>
      <c r="E17" s="8" t="n">
        <v>87</v>
      </c>
      <c r="F17" s="8" t="s">
        <v>128</v>
      </c>
      <c r="G17" s="8" t="n">
        <v>6653</v>
      </c>
    </row>
    <row r="18" ht="40" customHeight="1">
      <c r="B18" s="7" t="s">
        <v>86</v>
      </c>
      <c r="C18" s="8" t="n">
        <v>5028</v>
      </c>
      <c r="D18" s="8" t="n">
        <v>694</v>
      </c>
      <c r="E18" s="8" t="n">
        <v>92</v>
      </c>
      <c r="F18" s="8" t="s">
        <v>128</v>
      </c>
      <c r="G18" s="8" t="n">
        <v>5814</v>
      </c>
    </row>
    <row r="19" ht="40" customHeight="1">
      <c r="B19" s="7" t="s">
        <v>87</v>
      </c>
      <c r="C19" s="8" t="n">
        <v>4288</v>
      </c>
      <c r="D19" s="8" t="n">
        <v>747</v>
      </c>
      <c r="E19" s="8" t="n">
        <v>134</v>
      </c>
      <c r="F19" s="8" t="s">
        <v>128</v>
      </c>
      <c r="G19" s="8" t="n">
        <v>5169</v>
      </c>
    </row>
    <row r="20" ht="40" customHeight="1">
      <c r="B20" s="3" t="s">
        <v>88</v>
      </c>
      <c r="C20" s="9" t="n">
        <v>19654</v>
      </c>
      <c r="D20" s="9" t="n">
        <v>3012</v>
      </c>
      <c r="E20" s="9" t="n">
        <v>388</v>
      </c>
      <c r="F20" s="9" t="s">
        <v>128</v>
      </c>
      <c r="G20" s="11" t="n">
        <v>23054</v>
      </c>
    </row>
    <row r="21" ht="40" customHeight="1">
      <c r="B21" s="7" t="s">
        <v>89</v>
      </c>
      <c r="C21" s="8" t="n">
        <v>3042</v>
      </c>
      <c r="D21" s="8" t="n">
        <v>565</v>
      </c>
      <c r="E21" s="8" t="n">
        <v>137</v>
      </c>
      <c r="F21" s="8" t="s">
        <v>128</v>
      </c>
      <c r="G21" s="8" t="n">
        <v>3744</v>
      </c>
    </row>
    <row r="22" ht="40" customHeight="1">
      <c r="B22" s="7" t="s">
        <v>90</v>
      </c>
      <c r="C22" s="8" t="n">
        <v>4296</v>
      </c>
      <c r="D22" s="8" t="n">
        <v>630</v>
      </c>
      <c r="E22" s="8" t="n">
        <v>132</v>
      </c>
      <c r="F22" s="8" t="s">
        <v>128</v>
      </c>
      <c r="G22" s="8" t="n">
        <v>5058</v>
      </c>
    </row>
    <row r="23" ht="40" customHeight="1">
      <c r="B23" s="7" t="s">
        <v>91</v>
      </c>
      <c r="C23" s="8" t="n">
        <v>4409</v>
      </c>
      <c r="D23" s="8" t="n">
        <v>964</v>
      </c>
      <c r="E23" s="8" t="n">
        <v>170</v>
      </c>
      <c r="F23" s="8" t="s">
        <v>128</v>
      </c>
      <c r="G23" s="8" t="n">
        <v>5543</v>
      </c>
    </row>
    <row r="24" ht="40" customHeight="1">
      <c r="B24" s="7" t="s">
        <v>92</v>
      </c>
      <c r="C24" s="8" t="n">
        <v>4347</v>
      </c>
      <c r="D24" s="8" t="n">
        <v>606</v>
      </c>
      <c r="E24" s="8" t="n">
        <v>149</v>
      </c>
      <c r="F24" s="8" t="s">
        <v>128</v>
      </c>
      <c r="G24" s="8" t="n">
        <v>5102</v>
      </c>
    </row>
    <row r="25" ht="40" customHeight="1">
      <c r="B25" s="3" t="s">
        <v>93</v>
      </c>
      <c r="C25" s="9" t="n">
        <v>16094</v>
      </c>
      <c r="D25" s="9" t="n">
        <v>2765</v>
      </c>
      <c r="E25" s="9" t="n">
        <v>588</v>
      </c>
      <c r="F25" s="9" t="s">
        <v>128</v>
      </c>
      <c r="G25" s="11" t="n">
        <v>19447</v>
      </c>
    </row>
    <row r="26" ht="40" customHeight="1">
      <c r="B26" s="7" t="s">
        <v>94</v>
      </c>
      <c r="C26" s="8" t="n">
        <v>3403</v>
      </c>
      <c r="D26" s="8" t="n">
        <v>549</v>
      </c>
      <c r="E26" s="8" t="n">
        <v>94</v>
      </c>
      <c r="F26" s="8" t="n">
        <v>2</v>
      </c>
      <c r="G26" s="8" t="n">
        <v>4048</v>
      </c>
    </row>
    <row r="28" ht="18" customHeight="1">
      <c r="B28" s="5" t="s">
        <v>96</v>
      </c>
    </row>
    <row r="29" ht="18" customHeight="1">
      <c r="B29" s="5" t="s">
        <v>97</v>
      </c>
    </row>
    <row r="30" ht="18" customHeight="1">
      <c r="B30" s="5" t="s">
        <v>126</v>
      </c>
    </row>
    <row r="31" ht="18" customHeight="1">
      <c r="B31" s="5" t="s">
        <v>127</v>
      </c>
    </row>
    <row r="32" ht="18" customHeight="1">
      <c r="B32" s="5"/>
    </row>
    <row r="33" ht="18" customHeight="1">
      <c r="B33" s="5"/>
    </row>
    <row r="34" ht="18" customHeight="1">
      <c r="B34" s="5"/>
    </row>
  </sheetData>
  <mergeCells count="4">
    <mergeCell ref="B4:B5"/>
    <mergeCell ref="G4:G5"/>
    <mergeCell ref="C4:F4"/>
    <mergeCell ref="I4:I5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70" showGridLines="0" tabSelected="false">
      <pane ySplit="4" xSplit="2" topLeftCell="C5" activePane="bottomRight" state="frozen"/>
      <selection pane="bottomRight"/>
    </sheetView>
  </sheetViews>
  <sheetFormatPr defaultRowHeight="15.0" baseColWidth="10"/>
  <cols>
    <col min="1" max="1" width="8.71" hidden="0" customWidth="1"/>
    <col min="2" max="2" width="35.71" hidden="0" customWidth="1"/>
    <col min="3" max="3" width="30.71" hidden="0" customWidth="1"/>
    <col min="4" max="4" width="30.71" hidden="0" customWidth="1"/>
    <col min="5" max="5" width="30.71" hidden="0" customWidth="1"/>
    <col min="6" max="6" width="30.71" hidden="0" customWidth="1"/>
    <col min="7" max="7" width="30.71" hidden="0" customWidth="1"/>
    <col min="8" max="8" width="30.71" hidden="0" customWidth="1"/>
    <col min="9" max="9" width="30.71" hidden="0" customWidth="1"/>
    <col min="10" max="10" width="30.71" hidden="0" customWidth="1"/>
    <col min="11" max="11" width="30.71" hidden="0" customWidth="1"/>
    <col min="12" max="12" width="30.71" hidden="0" customWidth="1"/>
    <col min="13" max="13" width="30.71" hidden="0" customWidth="1"/>
    <col min="14" max="14" width="30.71" hidden="0" customWidth="1"/>
    <col min="15" max="15" width="30.71" hidden="0" customWidth="1"/>
    <col min="16" max="16" width="30.71" hidden="0" customWidth="1"/>
    <col min="17" max="17" width="30.71" hidden="0" customWidth="1"/>
    <col min="18" max="18" width="30.71" hidden="0" customWidth="1"/>
    <col min="19" max="19" width="30.71" hidden="0" customWidth="1"/>
    <col min="20" max="20" width="30.71" hidden="0" customWidth="1"/>
    <col min="21" max="21" width="30.71" hidden="0" customWidth="1"/>
    <col min="23" max="23" width="15.71" hidden="0" customWidth="1"/>
  </cols>
  <sheetData>
    <row r="1" ht="130" customHeight="1"/>
    <row r="2">
      <c r="B2" s="6" t="s">
        <v>129</v>
      </c>
    </row>
    <row r="4" ht="70" customHeight="1">
      <c r="B4" s="1" t="s">
        <v>95</v>
      </c>
      <c r="C4" s="1" t="s">
        <v>130</v>
      </c>
      <c r="D4" s="1" t="s">
        <v>131</v>
      </c>
      <c r="E4" s="1" t="s">
        <v>132</v>
      </c>
      <c r="F4" s="1" t="s">
        <v>133</v>
      </c>
      <c r="G4" s="1" t="s">
        <v>134</v>
      </c>
      <c r="H4" s="1" t="s">
        <v>135</v>
      </c>
      <c r="I4" s="1" t="s">
        <v>136</v>
      </c>
      <c r="J4" s="1" t="s">
        <v>137</v>
      </c>
      <c r="K4" s="1" t="s">
        <v>138</v>
      </c>
      <c r="L4" s="1" t="s">
        <v>139</v>
      </c>
      <c r="M4" s="1" t="s">
        <v>140</v>
      </c>
      <c r="N4" s="1" t="s">
        <v>141</v>
      </c>
      <c r="O4" s="1" t="s">
        <v>142</v>
      </c>
      <c r="P4" s="1" t="s">
        <v>143</v>
      </c>
      <c r="Q4" s="1" t="s">
        <v>144</v>
      </c>
      <c r="R4" s="1" t="s">
        <v>145</v>
      </c>
      <c r="S4" s="1" t="s">
        <v>146</v>
      </c>
      <c r="T4" s="1" t="s">
        <v>147</v>
      </c>
      <c r="U4" s="10" t="s">
        <v>118</v>
      </c>
      <c r="W4" s="20" t="str">
        <f>=HYPERLINK("#'ÍNDICE'!A1", "Índice")</f>
      </c>
    </row>
    <row r="5" ht="40" customHeight="1">
      <c r="B5" s="7" t="s">
        <v>74</v>
      </c>
      <c r="C5" s="8" t="n">
        <v>2895</v>
      </c>
      <c r="D5" s="8" t="n">
        <v>356</v>
      </c>
      <c r="E5" s="8" t="n">
        <v>260</v>
      </c>
      <c r="F5" s="8" t="n">
        <v>150</v>
      </c>
      <c r="G5" s="8" t="n">
        <v>52</v>
      </c>
      <c r="H5" s="8" t="n">
        <v>4</v>
      </c>
      <c r="I5" s="8" t="n">
        <v>3</v>
      </c>
      <c r="J5" s="8" t="s">
        <v>128</v>
      </c>
      <c r="K5" s="8" t="s">
        <v>128</v>
      </c>
      <c r="L5" s="8" t="s">
        <v>128</v>
      </c>
      <c r="M5" s="8" t="n">
        <v>3</v>
      </c>
      <c r="N5" s="8" t="n">
        <v>1</v>
      </c>
      <c r="O5" s="8" t="s">
        <v>128</v>
      </c>
      <c r="P5" s="8" t="n">
        <v>175</v>
      </c>
      <c r="Q5" s="8" t="n">
        <v>350</v>
      </c>
      <c r="R5" s="8" t="s">
        <v>128</v>
      </c>
      <c r="S5" s="8" t="s">
        <v>128</v>
      </c>
      <c r="T5" s="8" t="s">
        <v>128</v>
      </c>
      <c r="U5" s="8" t="n">
        <v>4249</v>
      </c>
    </row>
    <row r="6" ht="40" customHeight="1">
      <c r="B6" s="7" t="s">
        <v>75</v>
      </c>
      <c r="C6" s="8" t="n">
        <v>3237</v>
      </c>
      <c r="D6" s="8" t="n">
        <v>1247</v>
      </c>
      <c r="E6" s="8" t="n">
        <v>1040</v>
      </c>
      <c r="F6" s="8" t="n">
        <v>422</v>
      </c>
      <c r="G6" s="8" t="n">
        <v>14</v>
      </c>
      <c r="H6" s="8" t="n">
        <v>1</v>
      </c>
      <c r="I6" s="8" t="n">
        <v>5</v>
      </c>
      <c r="J6" s="8" t="s">
        <v>128</v>
      </c>
      <c r="K6" s="8" t="s">
        <v>128</v>
      </c>
      <c r="L6" s="8" t="n">
        <v>5</v>
      </c>
      <c r="M6" s="8" t="n">
        <v>4</v>
      </c>
      <c r="N6" s="8" t="n">
        <v>1</v>
      </c>
      <c r="O6" s="8" t="s">
        <v>128</v>
      </c>
      <c r="P6" s="8" t="n">
        <v>219</v>
      </c>
      <c r="Q6" s="8" t="n">
        <v>118</v>
      </c>
      <c r="R6" s="8" t="s">
        <v>128</v>
      </c>
      <c r="S6" s="8" t="s">
        <v>128</v>
      </c>
      <c r="T6" s="8" t="s">
        <v>128</v>
      </c>
      <c r="U6" s="8" t="n">
        <v>6313</v>
      </c>
    </row>
    <row r="7" ht="40" customHeight="1">
      <c r="B7" s="7" t="s">
        <v>76</v>
      </c>
      <c r="C7" s="8" t="n">
        <v>3417</v>
      </c>
      <c r="D7" s="8" t="n">
        <v>1142</v>
      </c>
      <c r="E7" s="8" t="n">
        <v>943</v>
      </c>
      <c r="F7" s="8" t="n">
        <v>312</v>
      </c>
      <c r="G7" s="8" t="n">
        <v>28</v>
      </c>
      <c r="H7" s="8" t="n">
        <v>1</v>
      </c>
      <c r="I7" s="8" t="n">
        <v>24</v>
      </c>
      <c r="J7" s="8" t="s">
        <v>128</v>
      </c>
      <c r="K7" s="8" t="n">
        <v>1</v>
      </c>
      <c r="L7" s="8" t="n">
        <v>4</v>
      </c>
      <c r="M7" s="8" t="n">
        <v>2</v>
      </c>
      <c r="N7" s="8" t="s">
        <v>128</v>
      </c>
      <c r="O7" s="8" t="s">
        <v>128</v>
      </c>
      <c r="P7" s="8" t="n">
        <v>476</v>
      </c>
      <c r="Q7" s="8" t="n">
        <v>29</v>
      </c>
      <c r="R7" s="8" t="s">
        <v>128</v>
      </c>
      <c r="S7" s="8" t="s">
        <v>128</v>
      </c>
      <c r="T7" s="8" t="s">
        <v>128</v>
      </c>
      <c r="U7" s="8" t="n">
        <v>6379</v>
      </c>
    </row>
    <row r="8" ht="40" customHeight="1">
      <c r="B8" s="7" t="s">
        <v>77</v>
      </c>
      <c r="C8" s="8" t="n">
        <v>3296</v>
      </c>
      <c r="D8" s="8" t="n">
        <v>877</v>
      </c>
      <c r="E8" s="8" t="n">
        <v>1075</v>
      </c>
      <c r="F8" s="8" t="n">
        <v>370</v>
      </c>
      <c r="G8" s="8" t="n">
        <v>47</v>
      </c>
      <c r="H8" s="8" t="n">
        <v>1</v>
      </c>
      <c r="I8" s="8" t="n">
        <v>18</v>
      </c>
      <c r="J8" s="8" t="n">
        <v>1</v>
      </c>
      <c r="K8" s="8" t="n">
        <v>1</v>
      </c>
      <c r="L8" s="8" t="n">
        <v>3</v>
      </c>
      <c r="M8" s="8" t="n">
        <v>4</v>
      </c>
      <c r="N8" s="8" t="s">
        <v>128</v>
      </c>
      <c r="O8" s="8" t="s">
        <v>128</v>
      </c>
      <c r="P8" s="8" t="n">
        <v>472</v>
      </c>
      <c r="Q8" s="8" t="n">
        <v>19</v>
      </c>
      <c r="R8" s="8" t="s">
        <v>128</v>
      </c>
      <c r="S8" s="8" t="s">
        <v>128</v>
      </c>
      <c r="T8" s="8" t="s">
        <v>128</v>
      </c>
      <c r="U8" s="8" t="n">
        <v>6184</v>
      </c>
    </row>
    <row r="9" ht="40" customHeight="1">
      <c r="B9" s="3" t="s">
        <v>78</v>
      </c>
      <c r="C9" s="9" t="n">
        <v>12845</v>
      </c>
      <c r="D9" s="9" t="n">
        <v>3622</v>
      </c>
      <c r="E9" s="9" t="n">
        <v>3318</v>
      </c>
      <c r="F9" s="9" t="n">
        <v>1254</v>
      </c>
      <c r="G9" s="9" t="n">
        <v>141</v>
      </c>
      <c r="H9" s="9" t="n">
        <v>7</v>
      </c>
      <c r="I9" s="9" t="n">
        <v>50</v>
      </c>
      <c r="J9" s="9" t="n">
        <v>1</v>
      </c>
      <c r="K9" s="9" t="n">
        <v>2</v>
      </c>
      <c r="L9" s="9" t="n">
        <v>12</v>
      </c>
      <c r="M9" s="9" t="n">
        <v>13</v>
      </c>
      <c r="N9" s="9" t="n">
        <v>2</v>
      </c>
      <c r="O9" s="9" t="s">
        <v>128</v>
      </c>
      <c r="P9" s="9" t="n">
        <v>1342</v>
      </c>
      <c r="Q9" s="9" t="n">
        <v>516</v>
      </c>
      <c r="R9" s="9" t="s">
        <v>128</v>
      </c>
      <c r="S9" s="9" t="s">
        <v>128</v>
      </c>
      <c r="T9" s="9" t="s">
        <v>128</v>
      </c>
      <c r="U9" s="11" t="n">
        <v>23125</v>
      </c>
    </row>
    <row r="10" ht="40" customHeight="1">
      <c r="B10" s="7" t="s">
        <v>79</v>
      </c>
      <c r="C10" s="8" t="n">
        <v>2932</v>
      </c>
      <c r="D10" s="8" t="n">
        <v>1073</v>
      </c>
      <c r="E10" s="8" t="n">
        <v>1082</v>
      </c>
      <c r="F10" s="8" t="n">
        <v>435</v>
      </c>
      <c r="G10" s="8" t="n">
        <v>80</v>
      </c>
      <c r="H10" s="8" t="n">
        <v>3</v>
      </c>
      <c r="I10" s="8" t="n">
        <v>2</v>
      </c>
      <c r="J10" s="8" t="n">
        <v>1</v>
      </c>
      <c r="K10" s="8" t="s">
        <v>128</v>
      </c>
      <c r="L10" s="8" t="n">
        <v>2</v>
      </c>
      <c r="M10" s="8" t="n">
        <v>8</v>
      </c>
      <c r="N10" s="8" t="s">
        <v>128</v>
      </c>
      <c r="O10" s="8" t="s">
        <v>128</v>
      </c>
      <c r="P10" s="8" t="n">
        <v>234</v>
      </c>
      <c r="Q10" s="8" t="n">
        <v>25</v>
      </c>
      <c r="R10" s="8" t="s">
        <v>128</v>
      </c>
      <c r="S10" s="8" t="s">
        <v>128</v>
      </c>
      <c r="T10" s="8" t="s">
        <v>128</v>
      </c>
      <c r="U10" s="8" t="n">
        <v>5877</v>
      </c>
    </row>
    <row r="11" ht="40" customHeight="1">
      <c r="B11" s="7" t="s">
        <v>80</v>
      </c>
      <c r="C11" s="8" t="n">
        <v>3158</v>
      </c>
      <c r="D11" s="8" t="n">
        <v>1215</v>
      </c>
      <c r="E11" s="8" t="n">
        <v>1032</v>
      </c>
      <c r="F11" s="8" t="n">
        <v>420</v>
      </c>
      <c r="G11" s="8" t="n">
        <v>99</v>
      </c>
      <c r="H11" s="8" t="n">
        <v>1</v>
      </c>
      <c r="I11" s="8" t="n">
        <v>6</v>
      </c>
      <c r="J11" s="8" t="n">
        <v>2</v>
      </c>
      <c r="K11" s="8" t="n">
        <v>1</v>
      </c>
      <c r="L11" s="8" t="n">
        <v>2</v>
      </c>
      <c r="M11" s="8" t="n">
        <v>6</v>
      </c>
      <c r="N11" s="8" t="s">
        <v>128</v>
      </c>
      <c r="O11" s="8" t="s">
        <v>128</v>
      </c>
      <c r="P11" s="8" t="n">
        <v>255</v>
      </c>
      <c r="Q11" s="8" t="n">
        <v>9</v>
      </c>
      <c r="R11" s="8" t="s">
        <v>128</v>
      </c>
      <c r="S11" s="8" t="s">
        <v>128</v>
      </c>
      <c r="T11" s="8" t="s">
        <v>128</v>
      </c>
      <c r="U11" s="8" t="n">
        <v>6206</v>
      </c>
    </row>
    <row r="12" ht="40" customHeight="1">
      <c r="B12" s="7" t="s">
        <v>81</v>
      </c>
      <c r="C12" s="8" t="n">
        <v>2701</v>
      </c>
      <c r="D12" s="8" t="n">
        <v>932</v>
      </c>
      <c r="E12" s="8" t="n">
        <v>1372</v>
      </c>
      <c r="F12" s="8" t="n">
        <v>337</v>
      </c>
      <c r="G12" s="8" t="n">
        <v>31</v>
      </c>
      <c r="H12" s="8" t="n">
        <v>1</v>
      </c>
      <c r="I12" s="8" t="n">
        <v>21</v>
      </c>
      <c r="J12" s="8" t="n">
        <v>1</v>
      </c>
      <c r="K12" s="8" t="n">
        <v>3</v>
      </c>
      <c r="L12" s="8" t="n">
        <v>5</v>
      </c>
      <c r="M12" s="8" t="n">
        <v>2</v>
      </c>
      <c r="N12" s="8" t="s">
        <v>128</v>
      </c>
      <c r="O12" s="8" t="n">
        <v>1</v>
      </c>
      <c r="P12" s="8" t="n">
        <v>262</v>
      </c>
      <c r="Q12" s="8" t="n">
        <v>6</v>
      </c>
      <c r="R12" s="8" t="s">
        <v>128</v>
      </c>
      <c r="S12" s="8" t="s">
        <v>128</v>
      </c>
      <c r="T12" s="8" t="s">
        <v>128</v>
      </c>
      <c r="U12" s="8" t="n">
        <v>5675</v>
      </c>
    </row>
    <row r="13" ht="40" customHeight="1">
      <c r="B13" s="7" t="s">
        <v>82</v>
      </c>
      <c r="C13" s="8" t="n">
        <v>2242</v>
      </c>
      <c r="D13" s="8" t="n">
        <v>577</v>
      </c>
      <c r="E13" s="8" t="n">
        <v>907</v>
      </c>
      <c r="F13" s="8" t="n">
        <v>317</v>
      </c>
      <c r="G13" s="8" t="n">
        <v>35</v>
      </c>
      <c r="H13" s="8" t="n">
        <v>2</v>
      </c>
      <c r="I13" s="8" t="n">
        <v>6</v>
      </c>
      <c r="J13" s="8" t="n">
        <v>1</v>
      </c>
      <c r="K13" s="8" t="n">
        <v>2</v>
      </c>
      <c r="L13" s="8" t="n">
        <v>21</v>
      </c>
      <c r="M13" s="8" t="n">
        <v>6</v>
      </c>
      <c r="N13" s="8" t="s">
        <v>128</v>
      </c>
      <c r="O13" s="8" t="s">
        <v>128</v>
      </c>
      <c r="P13" s="8" t="n">
        <v>291</v>
      </c>
      <c r="Q13" s="8" t="n">
        <v>20</v>
      </c>
      <c r="R13" s="8" t="s">
        <v>128</v>
      </c>
      <c r="S13" s="8" t="s">
        <v>128</v>
      </c>
      <c r="T13" s="8" t="s">
        <v>128</v>
      </c>
      <c r="U13" s="8" t="n">
        <v>4427</v>
      </c>
    </row>
    <row r="14" ht="40" customHeight="1">
      <c r="B14" s="3" t="s">
        <v>83</v>
      </c>
      <c r="C14" s="9" t="n">
        <v>11033</v>
      </c>
      <c r="D14" s="9" t="n">
        <v>3797</v>
      </c>
      <c r="E14" s="9" t="n">
        <v>4393</v>
      </c>
      <c r="F14" s="9" t="n">
        <v>1509</v>
      </c>
      <c r="G14" s="9" t="n">
        <v>245</v>
      </c>
      <c r="H14" s="9" t="n">
        <v>7</v>
      </c>
      <c r="I14" s="9" t="n">
        <v>35</v>
      </c>
      <c r="J14" s="9" t="n">
        <v>5</v>
      </c>
      <c r="K14" s="9" t="n">
        <v>6</v>
      </c>
      <c r="L14" s="9" t="n">
        <v>30</v>
      </c>
      <c r="M14" s="9" t="n">
        <v>22</v>
      </c>
      <c r="N14" s="9" t="s">
        <v>128</v>
      </c>
      <c r="O14" s="9" t="n">
        <v>1</v>
      </c>
      <c r="P14" s="9" t="n">
        <v>1042</v>
      </c>
      <c r="Q14" s="9" t="n">
        <v>60</v>
      </c>
      <c r="R14" s="9" t="s">
        <v>128</v>
      </c>
      <c r="S14" s="9" t="s">
        <v>128</v>
      </c>
      <c r="T14" s="9" t="s">
        <v>128</v>
      </c>
      <c r="U14" s="11" t="n">
        <v>22185</v>
      </c>
    </row>
    <row r="15" ht="40" customHeight="1">
      <c r="B15" s="7" t="s">
        <v>84</v>
      </c>
      <c r="C15" s="8" t="n">
        <v>4215</v>
      </c>
      <c r="D15" s="8" t="n">
        <v>225</v>
      </c>
      <c r="E15" s="8" t="n">
        <v>404</v>
      </c>
      <c r="F15" s="8" t="n">
        <v>371</v>
      </c>
      <c r="G15" s="8" t="n">
        <v>26</v>
      </c>
      <c r="H15" s="8" t="s">
        <v>128</v>
      </c>
      <c r="I15" s="8" t="n">
        <v>16</v>
      </c>
      <c r="J15" s="8" t="n">
        <v>1</v>
      </c>
      <c r="K15" s="8" t="n">
        <v>1</v>
      </c>
      <c r="L15" s="8" t="n">
        <v>2</v>
      </c>
      <c r="M15" s="8" t="n">
        <v>5</v>
      </c>
      <c r="N15" s="8" t="n">
        <v>1</v>
      </c>
      <c r="O15" s="8" t="s">
        <v>128</v>
      </c>
      <c r="P15" s="8" t="n">
        <v>133</v>
      </c>
      <c r="Q15" s="8" t="n">
        <v>18</v>
      </c>
      <c r="R15" s="8" t="s">
        <v>128</v>
      </c>
      <c r="S15" s="8" t="s">
        <v>128</v>
      </c>
      <c r="T15" s="8" t="s">
        <v>128</v>
      </c>
      <c r="U15" s="8" t="n">
        <v>5418</v>
      </c>
    </row>
    <row r="16" ht="40" customHeight="1">
      <c r="B16" s="7" t="s">
        <v>85</v>
      </c>
      <c r="C16" s="8" t="n">
        <v>4882</v>
      </c>
      <c r="D16" s="8" t="n">
        <v>186</v>
      </c>
      <c r="E16" s="8" t="n">
        <v>325</v>
      </c>
      <c r="F16" s="8" t="n">
        <v>800</v>
      </c>
      <c r="G16" s="8" t="n">
        <v>60</v>
      </c>
      <c r="H16" s="8" t="n">
        <v>2</v>
      </c>
      <c r="I16" s="8" t="n">
        <v>9</v>
      </c>
      <c r="J16" s="8" t="n">
        <v>2</v>
      </c>
      <c r="K16" s="8" t="n">
        <v>3</v>
      </c>
      <c r="L16" s="8" t="n">
        <v>1</v>
      </c>
      <c r="M16" s="8" t="n">
        <v>7</v>
      </c>
      <c r="N16" s="8" t="s">
        <v>128</v>
      </c>
      <c r="O16" s="8" t="n">
        <v>2</v>
      </c>
      <c r="P16" s="8" t="n">
        <v>210</v>
      </c>
      <c r="Q16" s="8" t="n">
        <v>164</v>
      </c>
      <c r="R16" s="8" t="s">
        <v>128</v>
      </c>
      <c r="S16" s="8" t="s">
        <v>128</v>
      </c>
      <c r="T16" s="8" t="s">
        <v>128</v>
      </c>
      <c r="U16" s="8" t="n">
        <v>6653</v>
      </c>
    </row>
    <row r="17" ht="40" customHeight="1">
      <c r="B17" s="7" t="s">
        <v>86</v>
      </c>
      <c r="C17" s="8" t="n">
        <v>4065</v>
      </c>
      <c r="D17" s="8" t="n">
        <v>280</v>
      </c>
      <c r="E17" s="8" t="n">
        <v>321</v>
      </c>
      <c r="F17" s="8" t="n">
        <v>568</v>
      </c>
      <c r="G17" s="8" t="n">
        <v>57</v>
      </c>
      <c r="H17" s="8" t="n">
        <v>3</v>
      </c>
      <c r="I17" s="8" t="n">
        <v>13</v>
      </c>
      <c r="J17" s="8" t="n">
        <v>3</v>
      </c>
      <c r="K17" s="8" t="s">
        <v>128</v>
      </c>
      <c r="L17" s="8" t="n">
        <v>11</v>
      </c>
      <c r="M17" s="8" t="n">
        <v>7</v>
      </c>
      <c r="N17" s="8" t="s">
        <v>128</v>
      </c>
      <c r="O17" s="8" t="s">
        <v>128</v>
      </c>
      <c r="P17" s="8" t="n">
        <v>440</v>
      </c>
      <c r="Q17" s="8" t="n">
        <v>46</v>
      </c>
      <c r="R17" s="8" t="s">
        <v>128</v>
      </c>
      <c r="S17" s="8" t="s">
        <v>128</v>
      </c>
      <c r="T17" s="8" t="s">
        <v>128</v>
      </c>
      <c r="U17" s="8" t="n">
        <v>5814</v>
      </c>
    </row>
    <row r="18" ht="40" customHeight="1">
      <c r="B18" s="7" t="s">
        <v>87</v>
      </c>
      <c r="C18" s="8" t="n">
        <v>3741</v>
      </c>
      <c r="D18" s="8" t="n">
        <v>192</v>
      </c>
      <c r="E18" s="8" t="n">
        <v>244</v>
      </c>
      <c r="F18" s="8" t="n">
        <v>555</v>
      </c>
      <c r="G18" s="8" t="n">
        <v>154</v>
      </c>
      <c r="H18" s="8" t="n">
        <v>1</v>
      </c>
      <c r="I18" s="8" t="n">
        <v>15</v>
      </c>
      <c r="J18" s="8" t="s">
        <v>128</v>
      </c>
      <c r="K18" s="8" t="n">
        <v>4</v>
      </c>
      <c r="L18" s="8" t="n">
        <v>5</v>
      </c>
      <c r="M18" s="8" t="n">
        <v>2</v>
      </c>
      <c r="N18" s="8" t="n">
        <v>3</v>
      </c>
      <c r="O18" s="8" t="s">
        <v>128</v>
      </c>
      <c r="P18" s="8" t="n">
        <v>227</v>
      </c>
      <c r="Q18" s="8" t="n">
        <v>26</v>
      </c>
      <c r="R18" s="8" t="s">
        <v>128</v>
      </c>
      <c r="S18" s="8" t="s">
        <v>128</v>
      </c>
      <c r="T18" s="8" t="s">
        <v>128</v>
      </c>
      <c r="U18" s="8" t="n">
        <v>5169</v>
      </c>
    </row>
    <row r="19" ht="40" customHeight="1">
      <c r="B19" s="3" t="s">
        <v>88</v>
      </c>
      <c r="C19" s="9" t="n">
        <v>16903</v>
      </c>
      <c r="D19" s="9" t="n">
        <v>883</v>
      </c>
      <c r="E19" s="9" t="n">
        <v>1294</v>
      </c>
      <c r="F19" s="9" t="n">
        <v>2294</v>
      </c>
      <c r="G19" s="9" t="n">
        <v>297</v>
      </c>
      <c r="H19" s="9" t="n">
        <v>6</v>
      </c>
      <c r="I19" s="9" t="n">
        <v>53</v>
      </c>
      <c r="J19" s="9" t="n">
        <v>6</v>
      </c>
      <c r="K19" s="9" t="n">
        <v>8</v>
      </c>
      <c r="L19" s="9" t="n">
        <v>19</v>
      </c>
      <c r="M19" s="9" t="n">
        <v>21</v>
      </c>
      <c r="N19" s="9" t="n">
        <v>4</v>
      </c>
      <c r="O19" s="9" t="n">
        <v>2</v>
      </c>
      <c r="P19" s="9" t="n">
        <v>1010</v>
      </c>
      <c r="Q19" s="9" t="n">
        <v>254</v>
      </c>
      <c r="R19" s="9" t="s">
        <v>128</v>
      </c>
      <c r="S19" s="9" t="s">
        <v>128</v>
      </c>
      <c r="T19" s="9" t="s">
        <v>128</v>
      </c>
      <c r="U19" s="11" t="n">
        <v>23054</v>
      </c>
    </row>
    <row r="20" ht="40" customHeight="1">
      <c r="B20" s="7" t="s">
        <v>89</v>
      </c>
      <c r="C20" s="8" t="n">
        <v>1942</v>
      </c>
      <c r="D20" s="8" t="n">
        <v>563</v>
      </c>
      <c r="E20" s="8" t="n">
        <v>696</v>
      </c>
      <c r="F20" s="8" t="n">
        <v>245</v>
      </c>
      <c r="G20" s="8" t="n">
        <v>25</v>
      </c>
      <c r="H20" s="8" t="s">
        <v>128</v>
      </c>
      <c r="I20" s="8" t="n">
        <v>6</v>
      </c>
      <c r="J20" s="8" t="s">
        <v>128</v>
      </c>
      <c r="K20" s="8" t="n">
        <v>1</v>
      </c>
      <c r="L20" s="8" t="n">
        <v>3</v>
      </c>
      <c r="M20" s="8" t="n">
        <v>3</v>
      </c>
      <c r="N20" s="8" t="s">
        <v>128</v>
      </c>
      <c r="O20" s="8" t="s">
        <v>128</v>
      </c>
      <c r="P20" s="8" t="n">
        <v>251</v>
      </c>
      <c r="Q20" s="8" t="n">
        <v>9</v>
      </c>
      <c r="R20" s="8" t="s">
        <v>128</v>
      </c>
      <c r="S20" s="8" t="s">
        <v>128</v>
      </c>
      <c r="T20" s="8" t="s">
        <v>128</v>
      </c>
      <c r="U20" s="8" t="n">
        <v>3744</v>
      </c>
    </row>
    <row r="21" ht="40" customHeight="1">
      <c r="B21" s="7" t="s">
        <v>90</v>
      </c>
      <c r="C21" s="8" t="n">
        <v>2888</v>
      </c>
      <c r="D21" s="8" t="n">
        <v>621</v>
      </c>
      <c r="E21" s="8" t="n">
        <v>717</v>
      </c>
      <c r="F21" s="8" t="n">
        <v>306</v>
      </c>
      <c r="G21" s="8" t="n">
        <v>144</v>
      </c>
      <c r="H21" s="8" t="s">
        <v>128</v>
      </c>
      <c r="I21" s="8" t="n">
        <v>7</v>
      </c>
      <c r="J21" s="8" t="n">
        <v>2</v>
      </c>
      <c r="K21" s="8" t="n">
        <v>1</v>
      </c>
      <c r="L21" s="8" t="n">
        <v>9</v>
      </c>
      <c r="M21" s="8" t="n">
        <v>5</v>
      </c>
      <c r="N21" s="8" t="n">
        <v>1</v>
      </c>
      <c r="O21" s="8" t="n">
        <v>1</v>
      </c>
      <c r="P21" s="8" t="n">
        <v>348</v>
      </c>
      <c r="Q21" s="8" t="n">
        <v>8</v>
      </c>
      <c r="R21" s="8" t="s">
        <v>128</v>
      </c>
      <c r="S21" s="8" t="s">
        <v>128</v>
      </c>
      <c r="T21" s="8" t="s">
        <v>128</v>
      </c>
      <c r="U21" s="8" t="n">
        <v>5058</v>
      </c>
    </row>
    <row r="22" ht="40" customHeight="1">
      <c r="B22" s="7" t="s">
        <v>91</v>
      </c>
      <c r="C22" s="8" t="n">
        <v>3201</v>
      </c>
      <c r="D22" s="8" t="n">
        <v>740</v>
      </c>
      <c r="E22" s="8" t="n">
        <v>889</v>
      </c>
      <c r="F22" s="8" t="n">
        <v>332</v>
      </c>
      <c r="G22" s="8" t="n">
        <v>32</v>
      </c>
      <c r="H22" s="8" t="n">
        <v>1</v>
      </c>
      <c r="I22" s="8" t="n">
        <v>17</v>
      </c>
      <c r="J22" s="8" t="s">
        <v>128</v>
      </c>
      <c r="K22" s="8" t="s">
        <v>128</v>
      </c>
      <c r="L22" s="8" t="n">
        <v>2</v>
      </c>
      <c r="M22" s="8" t="n">
        <v>11</v>
      </c>
      <c r="N22" s="8" t="s">
        <v>128</v>
      </c>
      <c r="O22" s="8" t="s">
        <v>128</v>
      </c>
      <c r="P22" s="8" t="n">
        <v>295</v>
      </c>
      <c r="Q22" s="8" t="n">
        <v>23</v>
      </c>
      <c r="R22" s="8" t="s">
        <v>128</v>
      </c>
      <c r="S22" s="8" t="s">
        <v>128</v>
      </c>
      <c r="T22" s="8" t="s">
        <v>128</v>
      </c>
      <c r="U22" s="8" t="n">
        <v>5543</v>
      </c>
    </row>
    <row r="23" ht="40" customHeight="1">
      <c r="B23" s="7" t="s">
        <v>92</v>
      </c>
      <c r="C23" s="8" t="n">
        <v>3085</v>
      </c>
      <c r="D23" s="8" t="n">
        <v>511</v>
      </c>
      <c r="E23" s="8" t="n">
        <v>820</v>
      </c>
      <c r="F23" s="8" t="n">
        <v>340</v>
      </c>
      <c r="G23" s="8" t="n">
        <v>21</v>
      </c>
      <c r="H23" s="8" t="s">
        <v>128</v>
      </c>
      <c r="I23" s="8" t="n">
        <v>5</v>
      </c>
      <c r="J23" s="8" t="n">
        <v>1</v>
      </c>
      <c r="K23" s="8" t="s">
        <v>128</v>
      </c>
      <c r="L23" s="8" t="n">
        <v>5</v>
      </c>
      <c r="M23" s="8" t="n">
        <v>8</v>
      </c>
      <c r="N23" s="8" t="s">
        <v>128</v>
      </c>
      <c r="O23" s="8" t="n">
        <v>2</v>
      </c>
      <c r="P23" s="8" t="n">
        <v>274</v>
      </c>
      <c r="Q23" s="8" t="n">
        <v>30</v>
      </c>
      <c r="R23" s="8" t="s">
        <v>128</v>
      </c>
      <c r="S23" s="8" t="s">
        <v>128</v>
      </c>
      <c r="T23" s="8" t="s">
        <v>128</v>
      </c>
      <c r="U23" s="8" t="n">
        <v>5102</v>
      </c>
    </row>
    <row r="24" ht="40" customHeight="1">
      <c r="B24" s="3" t="s">
        <v>93</v>
      </c>
      <c r="C24" s="9" t="n">
        <v>11116</v>
      </c>
      <c r="D24" s="9" t="n">
        <v>2435</v>
      </c>
      <c r="E24" s="9" t="n">
        <v>3122</v>
      </c>
      <c r="F24" s="9" t="n">
        <v>1223</v>
      </c>
      <c r="G24" s="9" t="n">
        <v>222</v>
      </c>
      <c r="H24" s="9" t="n">
        <v>1</v>
      </c>
      <c r="I24" s="9" t="n">
        <v>35</v>
      </c>
      <c r="J24" s="9" t="n">
        <v>3</v>
      </c>
      <c r="K24" s="9" t="n">
        <v>2</v>
      </c>
      <c r="L24" s="9" t="n">
        <v>19</v>
      </c>
      <c r="M24" s="9" t="n">
        <v>27</v>
      </c>
      <c r="N24" s="9" t="n">
        <v>1</v>
      </c>
      <c r="O24" s="9" t="n">
        <v>3</v>
      </c>
      <c r="P24" s="9" t="n">
        <v>1168</v>
      </c>
      <c r="Q24" s="9" t="n">
        <v>70</v>
      </c>
      <c r="R24" s="9" t="s">
        <v>128</v>
      </c>
      <c r="S24" s="9" t="s">
        <v>128</v>
      </c>
      <c r="T24" s="9" t="s">
        <v>128</v>
      </c>
      <c r="U24" s="11" t="n">
        <v>19447</v>
      </c>
    </row>
    <row r="25" ht="40" customHeight="1">
      <c r="B25" s="7" t="s">
        <v>94</v>
      </c>
      <c r="C25" s="8" t="n">
        <v>3135</v>
      </c>
      <c r="D25" s="8" t="n">
        <v>128</v>
      </c>
      <c r="E25" s="8" t="n">
        <v>247</v>
      </c>
      <c r="F25" s="8" t="n">
        <v>253</v>
      </c>
      <c r="G25" s="8" t="n">
        <v>27</v>
      </c>
      <c r="H25" s="8" t="n">
        <v>3</v>
      </c>
      <c r="I25" s="8" t="n">
        <v>4</v>
      </c>
      <c r="J25" s="8" t="s">
        <v>128</v>
      </c>
      <c r="K25" s="8" t="s">
        <v>128</v>
      </c>
      <c r="L25" s="8" t="n">
        <v>1</v>
      </c>
      <c r="M25" s="8" t="n">
        <v>11</v>
      </c>
      <c r="N25" s="8" t="s">
        <v>128</v>
      </c>
      <c r="O25" s="8" t="s">
        <v>128</v>
      </c>
      <c r="P25" s="8" t="n">
        <v>139</v>
      </c>
      <c r="Q25" s="8" t="s">
        <v>128</v>
      </c>
      <c r="R25" s="8" t="n">
        <v>98</v>
      </c>
      <c r="S25" s="8" t="s">
        <v>128</v>
      </c>
      <c r="T25" s="8" t="n">
        <v>2</v>
      </c>
      <c r="U25" s="8" t="n">
        <v>4048</v>
      </c>
    </row>
    <row r="27" ht="18" customHeight="1">
      <c r="B27" s="5" t="s">
        <v>96</v>
      </c>
    </row>
    <row r="28" ht="18" customHeight="1">
      <c r="B28" s="5" t="s">
        <v>97</v>
      </c>
    </row>
    <row r="29" ht="18" customHeight="1">
      <c r="B29" s="5" t="s">
        <v>98</v>
      </c>
    </row>
    <row r="30" ht="18" customHeight="1">
      <c r="B30" s="5"/>
    </row>
    <row r="31" ht="18" customHeight="1">
      <c r="B31" s="5"/>
    </row>
    <row r="32" ht="18" customHeight="1">
      <c r="B32" s="5"/>
    </row>
    <row r="33" ht="18" customHeight="1">
      <c r="B33" s="5"/>
    </row>
    <row r="34" ht="18" customHeight="1">
      <c r="B34" s="5"/>
    </row>
  </sheetData>
  <pageMargins left="0.7" right="0.7" top="0.75" bottom="0.75" header="0.3" footer="0.3"/>
  <pageSetup paperSize="9" orientation="portrait" horizontalDpi="300" verticalDpi="300" r:id="rId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70" showGridLines="0" tabSelected="false">
      <pane ySplit="6" xSplit="2" topLeftCell="C7" activePane="bottomRight" state="frozen"/>
      <selection pane="bottomRight"/>
    </sheetView>
  </sheetViews>
  <sheetFormatPr defaultRowHeight="15.0" baseColWidth="10"/>
  <cols>
    <col min="1" max="1" width="8.71" hidden="0" customWidth="1"/>
    <col min="2" max="2" width="25.71" hidden="0" customWidth="1"/>
    <col min="3" max="3" width="30.71" hidden="0" customWidth="1"/>
    <col min="4" max="4" width="30.71" hidden="0" customWidth="1"/>
    <col min="5" max="5" width="30.71" hidden="0" customWidth="1"/>
    <col min="6" max="6" width="30.71" hidden="0" customWidth="1"/>
    <col min="8" max="8" width="15.71" hidden="0" customWidth="1"/>
  </cols>
  <sheetData>
    <row r="1" ht="100" customHeight="1"/>
    <row r="2">
      <c r="B2" s="6" t="s">
        <v>148</v>
      </c>
    </row>
    <row r="4" ht="30" customHeight="1">
      <c r="B4" s="1" t="s">
        <v>95</v>
      </c>
      <c r="C4" s="1" t="s">
        <v>149</v>
      </c>
      <c r="D4" s="1"/>
      <c r="E4" s="1"/>
      <c r="F4" s="1"/>
      <c r="H4" s="20" t="str">
        <f>=HYPERLINK("#'ÍNDICE'!A1", "Índice")</f>
      </c>
    </row>
    <row r="5" ht="30" customHeight="1">
      <c r="B5" s="1"/>
      <c r="C5" s="1" t="s">
        <v>150</v>
      </c>
      <c r="D5" s="1"/>
      <c r="E5" s="1" t="s">
        <v>151</v>
      </c>
      <c r="F5" s="1"/>
    </row>
    <row r="6" ht="30" customHeight="1">
      <c r="B6" s="1"/>
      <c r="C6" s="1" t="s">
        <v>152</v>
      </c>
      <c r="D6" s="1" t="s">
        <v>153</v>
      </c>
      <c r="E6" s="1" t="s">
        <v>152</v>
      </c>
      <c r="F6" s="1" t="s">
        <v>153</v>
      </c>
    </row>
    <row r="7" ht="40" customHeight="1">
      <c r="B7" s="7" t="s">
        <v>74</v>
      </c>
      <c r="C7" s="8" t="n">
        <v>3445</v>
      </c>
      <c r="D7" s="8" t="n">
        <v>402</v>
      </c>
      <c r="E7" s="8" t="n">
        <v>197</v>
      </c>
      <c r="F7" s="8" t="n">
        <v>9</v>
      </c>
    </row>
    <row r="8" ht="40" customHeight="1">
      <c r="B8" s="7" t="s">
        <v>75</v>
      </c>
      <c r="C8" s="8" t="n">
        <v>3976</v>
      </c>
      <c r="D8" s="8" t="n">
        <v>54</v>
      </c>
      <c r="E8" s="8" t="n">
        <v>313</v>
      </c>
      <c r="F8" s="8" t="n">
        <v>44</v>
      </c>
    </row>
    <row r="9" ht="40" customHeight="1">
      <c r="B9" s="7" t="s">
        <v>76</v>
      </c>
      <c r="C9" s="8" t="n">
        <v>3858</v>
      </c>
      <c r="D9" s="8" t="n">
        <v>32</v>
      </c>
      <c r="E9" s="8" t="n">
        <v>350</v>
      </c>
      <c r="F9" s="8" t="n">
        <v>13</v>
      </c>
    </row>
    <row r="10" ht="40" customHeight="1">
      <c r="B10" s="7" t="s">
        <v>77</v>
      </c>
      <c r="C10" s="8" t="n">
        <v>3682</v>
      </c>
      <c r="D10" s="8" t="n">
        <v>49</v>
      </c>
      <c r="E10" s="8" t="n">
        <v>183</v>
      </c>
      <c r="F10" s="8" t="n">
        <v>27</v>
      </c>
    </row>
    <row r="11" ht="40" customHeight="1">
      <c r="B11" s="3" t="s">
        <v>78</v>
      </c>
      <c r="C11" s="9" t="n">
        <v>14961</v>
      </c>
      <c r="D11" s="9" t="n">
        <v>537</v>
      </c>
      <c r="E11" s="9" t="n">
        <v>1043</v>
      </c>
      <c r="F11" s="9" t="n">
        <v>93</v>
      </c>
    </row>
    <row r="12" ht="40" customHeight="1">
      <c r="B12" s="7" t="s">
        <v>79</v>
      </c>
      <c r="C12" s="8" t="n">
        <v>3243</v>
      </c>
      <c r="D12" s="8" t="n">
        <v>47</v>
      </c>
      <c r="E12" s="8" t="n">
        <v>205</v>
      </c>
      <c r="F12" s="8" t="n">
        <v>8</v>
      </c>
    </row>
    <row r="13" ht="40" customHeight="1">
      <c r="B13" s="7" t="s">
        <v>80</v>
      </c>
      <c r="C13" s="8" t="n">
        <v>3314</v>
      </c>
      <c r="D13" s="8" t="n">
        <v>89</v>
      </c>
      <c r="E13" s="8" t="n">
        <v>216</v>
      </c>
      <c r="F13" s="8" t="n">
        <v>9</v>
      </c>
    </row>
    <row r="14" ht="40" customHeight="1">
      <c r="B14" s="7" t="s">
        <v>81</v>
      </c>
      <c r="C14" s="8" t="n">
        <v>2802</v>
      </c>
      <c r="D14" s="8" t="n">
        <v>27</v>
      </c>
      <c r="E14" s="8" t="n">
        <v>333</v>
      </c>
      <c r="F14" s="8" t="n">
        <v>28</v>
      </c>
    </row>
    <row r="15" ht="40" customHeight="1">
      <c r="B15" s="7" t="s">
        <v>82</v>
      </c>
      <c r="C15" s="8" t="n">
        <v>2593</v>
      </c>
      <c r="D15" s="8" t="n">
        <v>33</v>
      </c>
      <c r="E15" s="8" t="n">
        <v>287</v>
      </c>
      <c r="F15" s="8" t="n">
        <v>4</v>
      </c>
    </row>
    <row r="16" ht="40" customHeight="1">
      <c r="B16" s="3" t="s">
        <v>83</v>
      </c>
      <c r="C16" s="9" t="n">
        <v>11952</v>
      </c>
      <c r="D16" s="9" t="n">
        <v>196</v>
      </c>
      <c r="E16" s="9" t="n">
        <v>1041</v>
      </c>
      <c r="F16" s="9" t="n">
        <v>49</v>
      </c>
    </row>
    <row r="17" ht="40" customHeight="1">
      <c r="B17" s="7" t="s">
        <v>84</v>
      </c>
      <c r="C17" s="8" t="n">
        <v>2654</v>
      </c>
      <c r="D17" s="8" t="n">
        <v>19</v>
      </c>
      <c r="E17" s="8" t="n">
        <v>689</v>
      </c>
      <c r="F17" s="8" t="n">
        <v>31</v>
      </c>
    </row>
    <row r="18" ht="40" customHeight="1">
      <c r="B18" s="7" t="s">
        <v>85</v>
      </c>
      <c r="C18" s="8" t="n">
        <v>4292</v>
      </c>
      <c r="D18" s="8" t="n">
        <v>35</v>
      </c>
      <c r="E18" s="8" t="n">
        <v>702</v>
      </c>
      <c r="F18" s="8" t="n">
        <v>10</v>
      </c>
    </row>
    <row r="19" ht="40" customHeight="1">
      <c r="B19" s="7" t="s">
        <v>86</v>
      </c>
      <c r="C19" s="8" t="n">
        <v>2709</v>
      </c>
      <c r="D19" s="8" t="n">
        <v>18</v>
      </c>
      <c r="E19" s="8" t="n">
        <v>909</v>
      </c>
      <c r="F19" s="8" t="n">
        <v>9</v>
      </c>
    </row>
    <row r="20" ht="40" customHeight="1">
      <c r="B20" s="7" t="s">
        <v>87</v>
      </c>
      <c r="C20" s="8" t="n">
        <v>2730</v>
      </c>
      <c r="D20" s="8" t="n">
        <v>10</v>
      </c>
      <c r="E20" s="8" t="n">
        <v>356</v>
      </c>
      <c r="F20" s="8" t="n">
        <v>9</v>
      </c>
    </row>
    <row r="21" ht="40" customHeight="1">
      <c r="B21" s="3" t="s">
        <v>88</v>
      </c>
      <c r="C21" s="9" t="n">
        <v>12385</v>
      </c>
      <c r="D21" s="9" t="n">
        <v>82</v>
      </c>
      <c r="E21" s="9" t="n">
        <v>2656</v>
      </c>
      <c r="F21" s="9" t="n">
        <v>59</v>
      </c>
    </row>
    <row r="24" ht="18" customHeight="1">
      <c r="B24" s="5" t="s">
        <v>96</v>
      </c>
    </row>
    <row r="25" ht="18" customHeight="1">
      <c r="B25" s="5" t="s">
        <v>154</v>
      </c>
    </row>
    <row r="26" ht="18" customHeight="1">
      <c r="B26" s="5" t="s">
        <v>155</v>
      </c>
    </row>
    <row r="27" ht="18" customHeight="1">
      <c r="B27" s="5" t="s">
        <v>156</v>
      </c>
    </row>
    <row r="28" ht="18" customHeight="1">
      <c r="B28" s="5"/>
    </row>
  </sheetData>
  <mergeCells count="5">
    <mergeCell ref="B4:B6"/>
    <mergeCell ref="C4:F4"/>
    <mergeCell ref="C5:D5"/>
    <mergeCell ref="E5:F5"/>
    <mergeCell ref="H4:H5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70" showGridLines="0" tabSelected="false">
      <pane ySplit="5" xSplit="2" topLeftCell="C6" activePane="bottomRight" state="frozen"/>
      <selection pane="bottomRight"/>
    </sheetView>
  </sheetViews>
  <sheetFormatPr defaultRowHeight="15.0" baseColWidth="10"/>
  <cols>
    <col min="1" max="1" width="8.71" hidden="0" customWidth="1"/>
    <col min="2" max="2" width="25.71" hidden="0" customWidth="1"/>
    <col min="3" max="3" width="30.71" hidden="0" customWidth="1"/>
    <col min="4" max="4" width="30.71" hidden="0" customWidth="1"/>
    <col min="5" max="5" width="30.71" hidden="0" customWidth="1"/>
    <col min="6" max="6" width="30.71" hidden="0" customWidth="1"/>
    <col min="8" max="8" width="15.71" hidden="0" customWidth="1"/>
  </cols>
  <sheetData>
    <row r="1" ht="100" customHeight="1"/>
    <row r="2">
      <c r="B2" s="6" t="s">
        <v>157</v>
      </c>
    </row>
    <row r="4" ht="30" customHeight="1">
      <c r="B4" s="1" t="s">
        <v>95</v>
      </c>
      <c r="C4" s="1" t="s">
        <v>158</v>
      </c>
      <c r="D4" s="1"/>
      <c r="E4" s="1" t="s">
        <v>159</v>
      </c>
      <c r="F4" s="1"/>
      <c r="H4" s="20" t="str">
        <f>=HYPERLINK("#'ÍNDICE'!A1", "Índice")</f>
      </c>
    </row>
    <row r="5" ht="30" customHeight="1">
      <c r="B5" s="1"/>
      <c r="C5" s="1" t="s">
        <v>150</v>
      </c>
      <c r="D5" s="1" t="s">
        <v>151</v>
      </c>
      <c r="E5" s="1" t="s">
        <v>150</v>
      </c>
      <c r="F5" s="1" t="s">
        <v>151</v>
      </c>
    </row>
    <row r="6" ht="40" customHeight="1">
      <c r="B6" s="7" t="s">
        <v>89</v>
      </c>
      <c r="C6" s="8" t="n">
        <v>1950</v>
      </c>
      <c r="D6" s="8" t="n">
        <v>229</v>
      </c>
      <c r="E6" s="8" t="n">
        <v>1934</v>
      </c>
      <c r="F6" s="8" t="n">
        <v>229</v>
      </c>
    </row>
    <row r="7" ht="40" customHeight="1">
      <c r="B7" s="7" t="s">
        <v>90</v>
      </c>
      <c r="C7" s="8" t="n">
        <v>3057</v>
      </c>
      <c r="D7" s="8" t="n">
        <v>346</v>
      </c>
      <c r="E7" s="8" t="n">
        <v>2876</v>
      </c>
      <c r="F7" s="8" t="n">
        <v>342</v>
      </c>
    </row>
    <row r="8" ht="40" customHeight="1">
      <c r="B8" s="7" t="s">
        <v>91</v>
      </c>
      <c r="C8" s="8" t="n">
        <v>2808</v>
      </c>
      <c r="D8" s="8" t="n">
        <v>326</v>
      </c>
      <c r="E8" s="8" t="n">
        <v>2779</v>
      </c>
      <c r="F8" s="8" t="n">
        <v>293</v>
      </c>
    </row>
    <row r="9" ht="40" customHeight="1">
      <c r="B9" s="7" t="s">
        <v>92</v>
      </c>
      <c r="C9" s="8" t="n">
        <v>3146</v>
      </c>
      <c r="D9" s="8" t="n">
        <v>316</v>
      </c>
      <c r="E9" s="8" t="n">
        <v>3083</v>
      </c>
      <c r="F9" s="8" t="n">
        <v>309</v>
      </c>
    </row>
    <row r="10" ht="40" customHeight="1">
      <c r="B10" s="3" t="s">
        <v>93</v>
      </c>
      <c r="C10" s="9" t="n">
        <v>10961</v>
      </c>
      <c r="D10" s="9" t="n">
        <v>1217</v>
      </c>
      <c r="E10" s="9" t="n">
        <v>10672</v>
      </c>
      <c r="F10" s="9" t="n">
        <v>1173</v>
      </c>
    </row>
    <row r="11" ht="18" customHeight="1">
      <c r="B11" s="5"/>
    </row>
    <row r="12" ht="18" customHeight="1">
      <c r="B12" s="5" t="s">
        <v>96</v>
      </c>
    </row>
    <row r="13" ht="18" customHeight="1">
      <c r="B13" s="5" t="s">
        <v>160</v>
      </c>
    </row>
    <row r="14" ht="18" customHeight="1">
      <c r="B14" s="5" t="s">
        <v>155</v>
      </c>
    </row>
    <row r="15" ht="18" customHeight="1">
      <c r="B15" s="5" t="s">
        <v>161</v>
      </c>
    </row>
    <row r="16" ht="18" customHeight="1">
      <c r="B16" s="5" t="s">
        <v>162</v>
      </c>
    </row>
    <row r="17" ht="18" customHeight="1">
      <c r="B17" s="5" t="s">
        <v>163</v>
      </c>
    </row>
    <row r="18" ht="18" customHeight="1">
      <c r="B18" s="5"/>
    </row>
    <row r="19" ht="18" customHeight="1">
      <c r="B19" s="5"/>
    </row>
    <row r="20" ht="18" customHeight="1">
      <c r="B20" s="5"/>
    </row>
  </sheetData>
  <mergeCells count="4">
    <mergeCell ref="B4:B5"/>
    <mergeCell ref="C4:D4"/>
    <mergeCell ref="E4:F4"/>
    <mergeCell ref="H4:H5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70" showGridLines="0" tabSelected="false">
      <pane ySplit="5" xSplit="2" topLeftCell="C6" activePane="bottomRight" state="frozen"/>
      <selection pane="bottomRight"/>
    </sheetView>
  </sheetViews>
  <sheetFormatPr defaultRowHeight="15.0" baseColWidth="10"/>
  <cols>
    <col min="1" max="1" width="8.71" hidden="0" customWidth="1"/>
    <col min="2" max="2" width="25.71" hidden="0" customWidth="1"/>
    <col min="3" max="3" width="30.71" hidden="0" customWidth="1"/>
    <col min="4" max="4" width="30.71" hidden="0" customWidth="1"/>
    <col min="5" max="5" width="30.71" hidden="0" customWidth="1"/>
    <col min="6" max="6" width="30.71" hidden="0" customWidth="1"/>
    <col min="7" max="7" width="30.71" hidden="0" customWidth="1"/>
    <col min="8" max="8" width="30.71" hidden="0" customWidth="1"/>
    <col min="9" max="9" width="30.71" hidden="0" customWidth="1"/>
    <col min="10" max="10" width="30.71" hidden="0" customWidth="1"/>
    <col min="11" max="11" width="30.71" hidden="0" customWidth="1"/>
    <col min="12" max="12" width="30.71" hidden="0" customWidth="1"/>
    <col min="13" max="13" width="30.71" hidden="0" customWidth="1"/>
    <col min="14" max="14" width="30.71" hidden="0" customWidth="1"/>
    <col min="15" max="15" width="30.71" hidden="0" customWidth="1"/>
    <col min="16" max="16" width="30.71" hidden="0" customWidth="1"/>
    <col min="18" max="18" width="16.71" hidden="0" customWidth="1"/>
  </cols>
  <sheetData>
    <row r="1" ht="100" customHeight="1"/>
    <row r="2">
      <c r="B2" s="6" t="s">
        <v>164</v>
      </c>
    </row>
    <row r="4" ht="30" customHeight="1">
      <c r="B4" s="1" t="s">
        <v>95</v>
      </c>
      <c r="C4" s="1" t="s">
        <v>165</v>
      </c>
      <c r="D4" s="1"/>
      <c r="E4" s="1" t="s">
        <v>166</v>
      </c>
      <c r="F4" s="1"/>
      <c r="G4" s="1" t="s">
        <v>167</v>
      </c>
      <c r="H4" s="1"/>
      <c r="I4" s="1" t="s">
        <v>158</v>
      </c>
      <c r="J4" s="1"/>
      <c r="K4" s="1" t="s">
        <v>159</v>
      </c>
      <c r="L4" s="1"/>
      <c r="M4" s="1" t="s">
        <v>168</v>
      </c>
      <c r="N4" s="1"/>
      <c r="O4" s="1" t="s">
        <v>169</v>
      </c>
      <c r="P4" s="1"/>
      <c r="R4" s="20" t="str">
        <f>=HYPERLINK("#'ÍNDICE'!A1", "Índice")</f>
      </c>
    </row>
    <row r="5" ht="30" customHeight="1">
      <c r="B5" s="1"/>
      <c r="C5" s="1" t="s">
        <v>150</v>
      </c>
      <c r="D5" s="1" t="s">
        <v>151</v>
      </c>
      <c r="E5" s="1" t="s">
        <v>150</v>
      </c>
      <c r="F5" s="1" t="s">
        <v>151</v>
      </c>
      <c r="G5" s="1" t="s">
        <v>150</v>
      </c>
      <c r="H5" s="1" t="s">
        <v>151</v>
      </c>
      <c r="I5" s="1" t="s">
        <v>150</v>
      </c>
      <c r="J5" s="1" t="s">
        <v>151</v>
      </c>
      <c r="K5" s="1" t="s">
        <v>150</v>
      </c>
      <c r="L5" s="1" t="s">
        <v>151</v>
      </c>
      <c r="M5" s="1" t="s">
        <v>150</v>
      </c>
      <c r="N5" s="1" t="s">
        <v>151</v>
      </c>
      <c r="O5" s="1" t="s">
        <v>150</v>
      </c>
      <c r="P5" s="1" t="s">
        <v>151</v>
      </c>
    </row>
    <row r="6" ht="40" customHeight="1">
      <c r="B6" s="7" t="s">
        <v>94</v>
      </c>
      <c r="C6" s="8" t="n">
        <v>2773</v>
      </c>
      <c r="D6" s="8" t="n">
        <v>626</v>
      </c>
      <c r="E6" s="8" t="n">
        <v>2780</v>
      </c>
      <c r="F6" s="8" t="n">
        <v>624</v>
      </c>
      <c r="G6" s="8" t="n">
        <v>2747</v>
      </c>
      <c r="H6" s="8" t="n">
        <v>610</v>
      </c>
      <c r="I6" s="8" t="n">
        <v>2320</v>
      </c>
      <c r="J6" s="8" t="n">
        <v>194</v>
      </c>
      <c r="K6" s="8" t="n">
        <v>2277</v>
      </c>
      <c r="L6" s="8" t="n">
        <v>176</v>
      </c>
      <c r="M6" s="8" t="n">
        <v>1049</v>
      </c>
      <c r="N6" s="8" t="n">
        <v>139</v>
      </c>
      <c r="O6" s="8" t="n">
        <v>955</v>
      </c>
      <c r="P6" s="8" t="n">
        <v>128</v>
      </c>
    </row>
    <row r="8" ht="18" customHeight="1">
      <c r="B8" s="5" t="s">
        <v>96</v>
      </c>
    </row>
    <row r="9" ht="18" customHeight="1">
      <c r="B9" s="5" t="s">
        <v>160</v>
      </c>
    </row>
    <row r="10" ht="18" customHeight="1">
      <c r="B10" s="5" t="s">
        <v>170</v>
      </c>
    </row>
    <row r="11" ht="18" customHeight="1">
      <c r="B11" s="5" t="s">
        <v>171</v>
      </c>
    </row>
    <row r="12" ht="18" customHeight="1">
      <c r="B12" s="5"/>
    </row>
    <row r="13" ht="18" customHeight="1">
      <c r="B13" s="5"/>
    </row>
    <row r="14" ht="18" customHeight="1">
      <c r="B14" s="5"/>
    </row>
    <row r="15" ht="18" customHeight="1">
      <c r="B15" s="5"/>
    </row>
  </sheetData>
  <mergeCells count="9">
    <mergeCell ref="B4:B5"/>
    <mergeCell ref="C4:D4"/>
    <mergeCell ref="E4:F4"/>
    <mergeCell ref="G4:H4"/>
    <mergeCell ref="I4:J4"/>
    <mergeCell ref="K4:L4"/>
    <mergeCell ref="M4:N4"/>
    <mergeCell ref="O4:P4"/>
    <mergeCell ref="R4:R5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evallejo</dc:creator>
  <cp:lastModifiedBy>evallejo</cp:lastModifiedBy>
  <dcterms:created xsi:type="dcterms:W3CDTF">2026-07-28T19:43:54Z</dcterms:created>
</coreProperties>
</file>