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drawings/drawing27.xml" ContentType="application/vnd.openxmlformats-officedocument.drawing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1.xml" ContentType="application/vnd.openxmlformats-officedocument.drawing+xml"/>
  <Override PartName="/xl/worksheets/sheet23.xml" ContentType="application/vnd.openxmlformats-officedocument.spreadsheetml.worksheet+xml"/>
  <Override PartName="/xl/drawings/drawing32.xml" ContentType="application/vnd.openxmlformats-officedocument.drawing+xml"/>
  <Override PartName="/xl/worksheets/sheet24.xml" ContentType="application/vnd.openxmlformats-officedocument.spreadsheetml.worksheet+xml"/>
  <Override PartName="/xl/drawings/drawing33.xml" ContentType="application/vnd.openxmlformats-officedocument.drawing+xml"/>
  <Override PartName="/xl/worksheets/sheet25.xml" ContentType="application/vnd.openxmlformats-officedocument.spreadsheetml.worksheet+xml"/>
  <Override PartName="/xl/drawings/drawing34.xml" ContentType="application/vnd.openxmlformats-officedocument.drawing+xml"/>
  <Override PartName="/xl/worksheets/sheet26.xml" ContentType="application/vnd.openxmlformats-officedocument.spreadsheetml.worksheet+xml"/>
  <Override PartName="/xl/drawings/drawing35.xml" ContentType="application/vnd.openxmlformats-officedocument.drawing+xml"/>
  <Override PartName="/xl/worksheets/sheet27.xml" ContentType="application/vnd.openxmlformats-officedocument.spreadsheetml.worksheet+xml"/>
  <Override PartName="/xl/drawings/drawing37.xml" ContentType="application/vnd.openxmlformats-officedocument.drawing+xml"/>
  <Override PartName="/xl/worksheets/sheet28.xml" ContentType="application/vnd.openxmlformats-officedocument.spreadsheetml.worksheet+xml"/>
  <Override PartName="/xl/drawings/drawing39.xml" ContentType="application/vnd.openxmlformats-officedocument.drawing+xml"/>
  <Override PartName="/xl/worksheets/sheet29.xml" ContentType="application/vnd.openxmlformats-officedocument.spreadsheetml.worksheet+xml"/>
  <Override PartName="/xl/drawings/drawing40.xml" ContentType="application/vnd.openxmlformats-officedocument.drawing+xml"/>
  <Override PartName="/xl/worksheets/sheet30.xml" ContentType="application/vnd.openxmlformats-officedocument.spreadsheetml.worksheet+xml"/>
  <Override PartName="/xl/drawings/drawing42.xml" ContentType="application/vnd.openxmlformats-officedocument.drawing+xml"/>
  <Override PartName="/xl/worksheets/sheet31.xml" ContentType="application/vnd.openxmlformats-officedocument.spreadsheetml.worksheet+xml"/>
  <Override PartName="/xl/drawings/drawing44.xml" ContentType="application/vnd.openxmlformats-officedocument.drawing+xml"/>
  <Override PartName="/xl/worksheets/sheet32.xml" ContentType="application/vnd.openxmlformats-officedocument.spreadsheetml.worksheet+xml"/>
  <Override PartName="/xl/drawings/drawing45.xml" ContentType="application/vnd.openxmlformats-officedocument.drawing+xml"/>
  <Override PartName="/xl/worksheets/sheet33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8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08" windowWidth="16608" windowHeight="6600" tabRatio="915" activeTab="0"/>
  </bookViews>
  <sheets>
    <sheet name="ÍNDICE" sheetId="168" r:id="rId1"/>
    <sheet name="GRÁFICO 1" sheetId="17" r:id="rId2"/>
    <sheet name="GRÁFICO 2" sheetId="66" r:id="rId3"/>
    <sheet name="GRÁFICO 3" sheetId="16" r:id="rId4"/>
    <sheet name="GRÁFICO 4" sheetId="6" r:id="rId5"/>
    <sheet name="GRÁFICO 5" sheetId="18" r:id="rId6"/>
    <sheet name="GRÁFICO 6" sheetId="19" r:id="rId7"/>
    <sheet name="GRÁFICO 7" sheetId="8" r:id="rId8"/>
    <sheet name="GRÁFICO 8" sheetId="64" r:id="rId9"/>
    <sheet name="GRÁFICO 9" sheetId="73" r:id="rId10"/>
    <sheet name="GRÁFICO 10" sheetId="20" r:id="rId11"/>
    <sheet name="GRÁFICO 11" sheetId="68" r:id="rId12"/>
    <sheet name="GRÁFICO 12" sheetId="21" r:id="rId13"/>
    <sheet name="GRÁFICO 13" sheetId="69" r:id="rId14"/>
    <sheet name="GRÁFICO 14" sheetId="22" r:id="rId15"/>
    <sheet name="GRÁFICO 15" sheetId="23" r:id="rId16"/>
    <sheet name="GRÁFICO 16" sheetId="24" r:id="rId17"/>
    <sheet name="GRÁFICO 17" sheetId="71" r:id="rId18"/>
    <sheet name="GRÁFICO 18" sheetId="25" r:id="rId19"/>
    <sheet name="GRÁFICO 19" sheetId="167" r:id="rId20"/>
    <sheet name="GRÁFICO 20" sheetId="28" r:id="rId21"/>
    <sheet name="GRÁFICO 21" sheetId="29" r:id="rId22"/>
    <sheet name="GRÁFICO 22" sheetId="129" r:id="rId23"/>
    <sheet name="GRÁFICO 23" sheetId="154" r:id="rId24"/>
    <sheet name="GRÁFICO 24" sheetId="155" r:id="rId25"/>
    <sheet name="GRÁFICO 25" sheetId="164" r:id="rId26"/>
    <sheet name="GRÁFICO 26" sheetId="99" r:id="rId27"/>
    <sheet name="GRÁFICO 27" sheetId="165" r:id="rId28"/>
    <sheet name="GRÁFICO 28" sheetId="157" r:id="rId29"/>
    <sheet name="GRÁFICO 29" sheetId="160" r:id="rId30"/>
    <sheet name="GRÁFICO 30" sheetId="166" r:id="rId31"/>
    <sheet name="GRÁFICO 31" sheetId="44" r:id="rId32"/>
    <sheet name="GRÁFICO 32" sheetId="158" r:id="rId33"/>
  </sheets>
  <definedNames>
    <definedName name="_xlnm.Print_Area" localSheetId="1">'GRÁFICO 1'!$A$1:$F$28</definedName>
    <definedName name="_xlnm.Print_Area" localSheetId="10">'GRÁFICO 10'!$A$1:$I$33</definedName>
    <definedName name="_xlnm.Print_Area" localSheetId="11">'GRÁFICO 11'!$A$1:$I$10</definedName>
    <definedName name="_xlnm.Print_Area" localSheetId="12">'GRÁFICO 12'!$A$1:$G$31</definedName>
    <definedName name="_xlnm.Print_Area" localSheetId="13">'GRÁFICO 13'!$A$1:$G$34</definedName>
    <definedName name="_xlnm.Print_Area" localSheetId="14">'GRÁFICO 14'!$A$1:$J$32</definedName>
    <definedName name="_xlnm.Print_Area" localSheetId="15">'GRÁFICO 15'!$A$1:$F$14</definedName>
    <definedName name="_xlnm.Print_Area" localSheetId="16">'GRÁFICO 16'!$A$1:$I$12</definedName>
    <definedName name="_xlnm.Print_Area" localSheetId="17">'GRÁFICO 17'!$A$1:$H$34</definedName>
    <definedName name="_xlnm.Print_Area" localSheetId="18">'GRÁFICO 18'!$A$1:$H$16</definedName>
    <definedName name="_xlnm.Print_Area" localSheetId="19">'GRÁFICO 19'!$A$1:$J$33</definedName>
    <definedName name="_xlnm.Print_Area" localSheetId="2">'GRÁFICO 2'!$A$1:$J$15</definedName>
    <definedName name="_xlnm.Print_Area" localSheetId="20">'GRÁFICO 20'!$A$1:$I$32</definedName>
    <definedName name="_xlnm.Print_Area" localSheetId="21">'GRÁFICO 21'!$A$1:$F$30</definedName>
    <definedName name="_xlnm.Print_Area" localSheetId="22">'GRÁFICO 22'!$A$1:$H$24</definedName>
    <definedName name="_xlnm.Print_Area" localSheetId="23">'GRÁFICO 23'!$A$1:$E$32</definedName>
    <definedName name="_xlnm.Print_Area" localSheetId="24">'GRÁFICO 24'!$A$1:$K$30</definedName>
    <definedName name="_xlnm.Print_Area" localSheetId="25">'GRÁFICO 25'!$A$1:$K$33</definedName>
    <definedName name="_xlnm.Print_Area" localSheetId="26">'GRÁFICO 26'!$A$1:$K$33</definedName>
    <definedName name="_xlnm.Print_Area" localSheetId="27">'GRÁFICO 27'!$A$1:$K$33</definedName>
    <definedName name="_xlnm.Print_Area" localSheetId="28">'GRÁFICO 28'!$A$1:$K$33</definedName>
    <definedName name="_xlnm.Print_Area" localSheetId="29">'GRÁFICO 29'!$A$1:$G$6</definedName>
    <definedName name="_xlnm.Print_Area" localSheetId="3">'GRÁFICO 3'!$A$1:$G$13</definedName>
    <definedName name="_xlnm.Print_Area" localSheetId="30">'GRÁFICO 30'!$A$1:$G$6</definedName>
    <definedName name="_xlnm.Print_Area" localSheetId="31">'GRÁFICO 31'!$A$1:$H$11</definedName>
    <definedName name="_xlnm.Print_Area" localSheetId="32">'GRÁFICO 32'!$A$1:$I$33</definedName>
    <definedName name="_xlnm.Print_Area" localSheetId="4">'GRÁFICO 4'!$A$1:$G$9</definedName>
    <definedName name="_xlnm.Print_Area" localSheetId="5">'GRÁFICO 5'!$A$1:$F$29</definedName>
    <definedName name="_xlnm.Print_Area" localSheetId="6">'GRÁFICO 6'!$A$1:$G$9</definedName>
    <definedName name="_xlnm.Print_Area" localSheetId="7">'GRÁFICO 7'!$A$1:$I$8</definedName>
    <definedName name="_xlnm.Print_Area" localSheetId="8">'GRÁFICO 8'!$A$1:$K$32</definedName>
    <definedName name="_xlnm.Print_Area" localSheetId="9">'GRÁFICO 9'!$A$1:$H$34</definedName>
    <definedName name="_xlnm.Print_Area" localSheetId="0">'ÍNDICE'!$A$1:$A$41</definedName>
    <definedName name="_xlnm.Print_Titles" localSheetId="23">'GRÁFICO 23'!$1:$51</definedName>
    <definedName name="_xlnm.Print_Titles" localSheetId="29">'GRÁFICO 29'!$1:$13</definedName>
    <definedName name="_xlnm.Print_Titles" localSheetId="30">'GRÁFICO 30'!$1:$11</definedName>
  </definedNames>
  <calcPr calcId="145621"/>
</workbook>
</file>

<file path=xl/sharedStrings.xml><?xml version="1.0" encoding="utf-8"?>
<sst xmlns="http://schemas.openxmlformats.org/spreadsheetml/2006/main" count="828" uniqueCount="339">
  <si>
    <t>PROVINCIA</t>
  </si>
  <si>
    <t>TOTAL</t>
  </si>
  <si>
    <t>PARTICULAR</t>
  </si>
  <si>
    <t>ALQUILER</t>
  </si>
  <si>
    <t>ESTADO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</si>
  <si>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</si>
  <si>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</si>
  <si>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</si>
  <si>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</si>
  <si>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</si>
  <si>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</si>
  <si>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</si>
  <si>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</si>
  <si>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</si>
  <si>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</si>
  <si>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</si>
  <si>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LOS RÍOS</t>
  </si>
  <si>
    <t>MANABÍ</t>
  </si>
  <si>
    <t>NAPO</t>
  </si>
  <si>
    <t>ORELLANA</t>
  </si>
  <si>
    <t>PASTAZA</t>
  </si>
  <si>
    <t>PICHINCHA</t>
  </si>
  <si>
    <t>SUCUMBÍOS</t>
  </si>
  <si>
    <t>TUNGURAHUA</t>
  </si>
  <si>
    <t>ZAMORA CHINCHIPE</t>
  </si>
  <si>
    <t xml:space="preserve">Modelo </t>
  </si>
  <si>
    <t xml:space="preserve">Total </t>
  </si>
  <si>
    <t>CLASE</t>
  </si>
  <si>
    <t>AUTOMÓVIL</t>
  </si>
  <si>
    <t>CAMIONETA</t>
  </si>
  <si>
    <t>JEEP</t>
  </si>
  <si>
    <t>MOTOCICLETA</t>
  </si>
  <si>
    <t>OTROS</t>
  </si>
  <si>
    <t xml:space="preserve">TOTAL </t>
  </si>
  <si>
    <t>%</t>
  </si>
  <si>
    <t>MARCA</t>
  </si>
  <si>
    <t>CHEVROLET</t>
  </si>
  <si>
    <t>FORD</t>
  </si>
  <si>
    <t>HINO</t>
  </si>
  <si>
    <t>HYUNDAI</t>
  </si>
  <si>
    <t>KIA</t>
  </si>
  <si>
    <t>MAZDA</t>
  </si>
  <si>
    <t>MITSUBISHI</t>
  </si>
  <si>
    <t>NISSAN</t>
  </si>
  <si>
    <t>SHINERAY</t>
  </si>
  <si>
    <t>SUZUKI</t>
  </si>
  <si>
    <t>TOYOTA</t>
  </si>
  <si>
    <t>VOLKSWAGEN</t>
  </si>
  <si>
    <t>LOJA</t>
  </si>
  <si>
    <t xml:space="preserve">OTROS </t>
  </si>
  <si>
    <t>PROVINCIAS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</si>
  <si>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</si>
  <si>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</si>
  <si>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</si>
  <si>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</si>
  <si>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</si>
  <si>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</si>
  <si>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</si>
  <si>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</si>
  <si>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</si>
  <si>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</si>
  <si>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</si>
  <si>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</si>
  <si>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</si>
  <si>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AZUAY </t>
  </si>
  <si>
    <t>ATROPELLOS</t>
  </si>
  <si>
    <t>CAÍDA PASAJEROS</t>
  </si>
  <si>
    <t>CHOQUES</t>
  </si>
  <si>
    <t>ESTRELLAMIENTOS</t>
  </si>
  <si>
    <t>ROZAMIENTOS</t>
  </si>
  <si>
    <t>VOLCAMIENTOS</t>
  </si>
  <si>
    <t>PÉRDIDA DE PISTA</t>
  </si>
  <si>
    <t>CLASE DE ACCIDENTES</t>
  </si>
  <si>
    <t xml:space="preserve">MESES </t>
  </si>
  <si>
    <t xml:space="preserve"> TOTAL</t>
  </si>
  <si>
    <t>EMBRIAGUEZ O               DROGA</t>
  </si>
  <si>
    <t>EXCESO VELOCIDAD</t>
  </si>
  <si>
    <t>IMPRUDENCIA  DEL PEATÓN</t>
  </si>
  <si>
    <t>DAÑOS MECÁNICOS</t>
  </si>
  <si>
    <t>FACTORES CLIMÁTICOS</t>
  </si>
  <si>
    <t>MAL ESTADO DE LA VÍA</t>
  </si>
  <si>
    <t>OTRAS CAUSAS</t>
  </si>
  <si>
    <t>EMBRIAGUEZ O DROGA</t>
  </si>
  <si>
    <t xml:space="preserve">CAUSAS DEL ACCIDENTE </t>
  </si>
  <si>
    <t>V  Í  C  T  I  M  A  S</t>
  </si>
  <si>
    <t xml:space="preserve">MUERTOS </t>
  </si>
  <si>
    <t xml:space="preserve">HERIDOS </t>
  </si>
  <si>
    <t>SERIE HISTÓRICA</t>
  </si>
  <si>
    <t xml:space="preserve">ACCIDENTES DE TRÁNSITO </t>
  </si>
  <si>
    <t>AÑOS</t>
  </si>
  <si>
    <t xml:space="preserve">VÍCTIMAS EN ACCIDENTE DE TRÁNSITO </t>
  </si>
  <si>
    <t>RUTAS</t>
  </si>
  <si>
    <t xml:space="preserve"> NÚMERO DE PASAJEROS</t>
  </si>
  <si>
    <t>PASAJEROS TRANSPORTADOS</t>
  </si>
  <si>
    <t>CENTRO</t>
  </si>
  <si>
    <t>LITORAL</t>
  </si>
  <si>
    <t>NORTE</t>
  </si>
  <si>
    <t>SUR</t>
  </si>
  <si>
    <t xml:space="preserve">MES </t>
  </si>
  <si>
    <t xml:space="preserve">ENERO </t>
  </si>
  <si>
    <t>RANGOS DE EDAD</t>
  </si>
  <si>
    <t xml:space="preserve">DE 1 A 9 AÑOS </t>
  </si>
  <si>
    <t>DE 10 A 19 AÑOS</t>
  </si>
  <si>
    <t>DE 20 A 29 AÑOS</t>
  </si>
  <si>
    <t>DE 30 A 39 AÑOS</t>
  </si>
  <si>
    <t>DE 40 A 49 AÑOS</t>
  </si>
  <si>
    <t>DE 50 A 59 AÑOS</t>
  </si>
  <si>
    <t>DE 60 A 69 AÑOS</t>
  </si>
  <si>
    <t>DE 70 Y MÁS</t>
  </si>
  <si>
    <t>RANGO DE EDAD DEL PASAJERO</t>
  </si>
  <si>
    <t>Alemania</t>
  </si>
  <si>
    <t>Francia</t>
  </si>
  <si>
    <t>Colombia</t>
  </si>
  <si>
    <t>España</t>
  </si>
  <si>
    <t>Países Bajos</t>
  </si>
  <si>
    <t>Reino Unido</t>
  </si>
  <si>
    <t>Argentina</t>
  </si>
  <si>
    <t>Suiza</t>
  </si>
  <si>
    <t>Canadá</t>
  </si>
  <si>
    <t>Otros</t>
  </si>
  <si>
    <t>QUITO</t>
  </si>
  <si>
    <t>GUAYAQUIL</t>
  </si>
  <si>
    <t>LATACUNGA</t>
  </si>
  <si>
    <t>MANTA</t>
  </si>
  <si>
    <t xml:space="preserve">   TOTAL</t>
  </si>
  <si>
    <t xml:space="preserve"> FEBRERO</t>
  </si>
  <si>
    <t xml:space="preserve"> AGOSTO</t>
  </si>
  <si>
    <t xml:space="preserve"> OCTUBRE</t>
  </si>
  <si>
    <t xml:space="preserve"> DICIEMBRE</t>
  </si>
  <si>
    <t>BANDERAS</t>
  </si>
  <si>
    <t xml:space="preserve">  TOTAL</t>
  </si>
  <si>
    <t xml:space="preserve">    ENTIDADES    PORTUARIAS</t>
  </si>
  <si>
    <t>APE</t>
  </si>
  <si>
    <t>APG</t>
  </si>
  <si>
    <t>APM</t>
  </si>
  <si>
    <t>APPB</t>
  </si>
  <si>
    <t>SUINBA</t>
  </si>
  <si>
    <t>SUINLI</t>
  </si>
  <si>
    <t>SUINSA</t>
  </si>
  <si>
    <t xml:space="preserve">  ENERO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</si>
  <si>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</si>
  <si>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</si>
  <si>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</si>
  <si>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</si>
  <si>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</si>
  <si>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PICHINCHA </t>
  </si>
  <si>
    <t xml:space="preserve">total </t>
  </si>
  <si>
    <t xml:space="preserve">provincias </t>
  </si>
  <si>
    <t xml:space="preserve">PROVINCIA </t>
  </si>
  <si>
    <t>CAUSA</t>
  </si>
  <si>
    <t>74.147 HOMBRES</t>
  </si>
  <si>
    <t>100.287 MUJERES</t>
  </si>
  <si>
    <t>ENTRADAS Y SALIDAS TOTAL:</t>
  </si>
  <si>
    <t>ALAUSI - SIBAMBE</t>
  </si>
  <si>
    <t>RIOBAMBA  - COLTA</t>
  </si>
  <si>
    <t>RIOBAMBA - URBINA</t>
  </si>
  <si>
    <t>297 NO INFORMA</t>
  </si>
  <si>
    <t>Ecuador</t>
  </si>
  <si>
    <t>Estados Unidos</t>
  </si>
  <si>
    <t>LIMA</t>
  </si>
  <si>
    <t>MADRID</t>
  </si>
  <si>
    <t>MIAMI</t>
  </si>
  <si>
    <t>AMSTERDAM</t>
  </si>
  <si>
    <t>PANAMÁ</t>
  </si>
  <si>
    <t>BOGOTÁ</t>
  </si>
  <si>
    <t>AUTOBUS</t>
  </si>
  <si>
    <t>CAMIÓN</t>
  </si>
  <si>
    <t>FURGONETA C</t>
  </si>
  <si>
    <t>FURGONETA P</t>
  </si>
  <si>
    <t>TANQUERO</t>
  </si>
  <si>
    <t>TRAILER</t>
  </si>
  <si>
    <t>VOLQUETA</t>
  </si>
  <si>
    <t>OTRA CLASE</t>
  </si>
  <si>
    <t>GRÁFICOS DE VEHÍCULOS MATRICULADOS</t>
  </si>
  <si>
    <t xml:space="preserve">GRÁFICOS DE ACCIDENTES DE TRÁNSITO </t>
  </si>
  <si>
    <t>GRÁFICOS DE FERROCARRILES DEL ESTADO</t>
  </si>
  <si>
    <t>GRÁFICOS DE TRÁFICO AÉREO</t>
  </si>
  <si>
    <t>GRÁFICOS DE  TRANSPORTE MARÍTIMO</t>
  </si>
  <si>
    <t>ÍNDICE ANUARIO DE TRANSPORTE 2015</t>
  </si>
  <si>
    <t>ÍNDICE&gt;&gt;</t>
  </si>
  <si>
    <t>MORONA SANTIAGO</t>
  </si>
  <si>
    <t>SANTO DOMINGO DE LOS TSÁCHILAS</t>
  </si>
  <si>
    <t>SANTA ELENA</t>
  </si>
  <si>
    <t>fs</t>
  </si>
  <si>
    <t>faf</t>
  </si>
  <si>
    <t>IMPERICIA E IMPRUDDENCIA DEL CONDUCTOR</t>
  </si>
  <si>
    <t>NO RESPETA LAS SEÑALES DE TRÁNSITO</t>
  </si>
  <si>
    <t>MAL REBASAMIENTO INVADIR CARRIL</t>
  </si>
  <si>
    <t xml:space="preserve">DE 0 A 9 AÑOS </t>
  </si>
  <si>
    <t>NO INFORMA</t>
  </si>
  <si>
    <t>HOMBRE: 54.916</t>
  </si>
  <si>
    <t>MUJER: 71.537</t>
  </si>
  <si>
    <t>NO INFORMA: 4.866</t>
  </si>
  <si>
    <t>ESTADOS UNIDOS</t>
  </si>
  <si>
    <t>FRANCIA</t>
  </si>
  <si>
    <t>ALEMANIA</t>
  </si>
  <si>
    <t>PAÍSES BAJOS</t>
  </si>
  <si>
    <t>COLOMBIA</t>
  </si>
  <si>
    <t>ARGENTINA</t>
  </si>
  <si>
    <t>REINO UNIDO</t>
  </si>
  <si>
    <t>CANADÁ</t>
  </si>
  <si>
    <t>ESPAÑA</t>
  </si>
  <si>
    <t>PAÍS</t>
  </si>
  <si>
    <t>REGULAR</t>
  </si>
  <si>
    <t>E  N  T  R  A  D  O  S</t>
  </si>
  <si>
    <t>S  A  L  I  D  O  S</t>
  </si>
  <si>
    <t>NO REGULAR</t>
  </si>
  <si>
    <t>NEW YORK</t>
  </si>
  <si>
    <t>EL SALVADOR</t>
  </si>
  <si>
    <t>ATLANTA</t>
  </si>
  <si>
    <t>HOUSTON</t>
  </si>
  <si>
    <t>FORT LAUDERDALE</t>
  </si>
  <si>
    <t>BUENOS AIRES</t>
  </si>
  <si>
    <t>MEXICO</t>
  </si>
  <si>
    <t>SANTIAGO</t>
  </si>
  <si>
    <t>CALI</t>
  </si>
  <si>
    <t>HABANA</t>
  </si>
  <si>
    <t>SAO PAULO</t>
  </si>
  <si>
    <t>CARACAS</t>
  </si>
  <si>
    <t>MEDELLIN</t>
  </si>
  <si>
    <t>BARCELONA (VENEZUELA)</t>
  </si>
  <si>
    <t>DALLAS</t>
  </si>
  <si>
    <t>ARUBA</t>
  </si>
  <si>
    <t xml:space="preserve">CIUDADES </t>
  </si>
  <si>
    <t>Pasajeros entrados: 1.962.663</t>
  </si>
  <si>
    <t>Pasajeros salidos: 1.951.106</t>
  </si>
  <si>
    <t>Pasajeros entrados: 23.117</t>
  </si>
  <si>
    <t>Pasajeros salidos: 26.403</t>
  </si>
  <si>
    <t>CURITIBA</t>
  </si>
  <si>
    <t>FRANKFURT</t>
  </si>
  <si>
    <t>MANAOS</t>
  </si>
  <si>
    <t>TENERIFE</t>
  </si>
  <si>
    <t>VIRACOPOS</t>
  </si>
  <si>
    <t>AGUADILLA</t>
  </si>
  <si>
    <t>LUXEMBURGO</t>
  </si>
  <si>
    <t>MAASTRICHT</t>
  </si>
  <si>
    <t>CAMPINAS</t>
  </si>
  <si>
    <t>LOS RIOS</t>
  </si>
  <si>
    <t>MANABI</t>
  </si>
  <si>
    <t>MUNICIPIO</t>
  </si>
  <si>
    <t>GOBIERNOS SECCIONALES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</si>
  <si>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</si>
  <si>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</si>
  <si>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</si>
  <si>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</si>
  <si>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</si>
  <si>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</si>
  <si>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</si>
  <si>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</si>
  <si>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</si>
  <si>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</si>
  <si>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</si>
  <si>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(2004 Y ANTERIORES)</t>
  </si>
  <si>
    <t>2005-2006</t>
  </si>
  <si>
    <t>2007-2008</t>
  </si>
  <si>
    <t>2009-2010</t>
  </si>
  <si>
    <t>2011-2012</t>
  </si>
  <si>
    <t>2013-2014</t>
  </si>
  <si>
    <t>2015-2016</t>
  </si>
  <si>
    <t>2004 Y ANTERÍORES</t>
  </si>
  <si>
    <t>camioneta</t>
  </si>
  <si>
    <t>jeep</t>
  </si>
  <si>
    <t>camiones</t>
  </si>
  <si>
    <t>Total</t>
  </si>
  <si>
    <t>ÁMSTERDAM</t>
  </si>
  <si>
    <t xml:space="preserve">GRÁFICO NO. 11 ACCIDENTES DE TRÁNSITO, SEGÚN MESES - AÑO 2015   </t>
  </si>
  <si>
    <t>GRÁFICO NO. 10 ACCIDENTES DE TRÁNSITO, SEGÚN PROVINCIAS - AÑO 2015</t>
  </si>
  <si>
    <t>GRÁFICO NO. 8 PRINCIPALES MARCAS DE VEHÍCULOS MATRICULADOS, SEGÚN CLASE - AÑO 2015</t>
  </si>
  <si>
    <t>GRÁFICO NO. 7 VEHÍCULOS MATRICULADOS, SEGÚN MARCAS - AÑO 2015</t>
  </si>
  <si>
    <t>GRÁFICO NO.6 VEHÍCULOS MATRICULADOS POR MODELO, SEGÚN PROVINCIA - AÑO 2015</t>
  </si>
  <si>
    <t>GRÁFICO NO. 5 VEHÍCULOS MATRICULADOS, POR MODELO - AÑO 2015</t>
  </si>
  <si>
    <t>GRÁFICO NO. 4 PRINCIPALES CLASES DE VEHÍCULOS, SEGÚN PROVINCIAS - AÑO 2015</t>
  </si>
  <si>
    <t>GRÁFICO NO. 3 VEHÍCULOS MATRICULADOS, SEGÚN CLASE - AÑO 2015</t>
  </si>
  <si>
    <t>GRÁFICO NO. 2 VEHÍCULOS MATRICULADOS, SEGÚN USO - AÑO 2015</t>
  </si>
  <si>
    <t xml:space="preserve">GRÁFICO NO. 1  VEHÍCULOS MATRICULADOS - AÑO 2015 </t>
  </si>
  <si>
    <t>2003 Y ANTERIORES</t>
  </si>
  <si>
    <t>2015</t>
  </si>
  <si>
    <t>2016</t>
  </si>
  <si>
    <t>RESTO DE PROVINCIAS</t>
  </si>
  <si>
    <t>total</t>
  </si>
  <si>
    <t xml:space="preserve">QUITO </t>
  </si>
  <si>
    <t>HOMBRE</t>
  </si>
  <si>
    <t>MUJER</t>
  </si>
  <si>
    <t xml:space="preserve">GRÁFICO NO. 12 ACCIDENTES DE TRÁNSITO, SEGÚN CLASE - AÑO 2015 </t>
  </si>
  <si>
    <t xml:space="preserve">GRÁFICO NO. 14 ATROPELLOS, CHOQUES Y ESTRELLAMIENTOS, SEGÚN MESES .- AÑO 2015   </t>
  </si>
  <si>
    <t>GRÁFICO NO. 15 ACCIDENTES DE TRÁNSITO, SEGÚN CAUSA - AÑO 2015</t>
  </si>
  <si>
    <t>GRÁFICO NO. 16 IMPERICIA E IMPRUDENCIA DEL CONDUCTOR Y NO RESPETA LAS SEÑALES DE TRÁNSITO, POR MES - AÑO 2015</t>
  </si>
  <si>
    <t>GRÁFICO NO. 17. VÍCTIMAS EN ACCIDENTES DE TRÁNSITO, OCURRIDOS EN EL PAÍS - PERIODO 2008-2015</t>
  </si>
  <si>
    <t>GRÁFICO NO. 18. VÍCTIMAS EN ACCIDENTES DE TRÁNSITO - AÑO 2015</t>
  </si>
  <si>
    <t>GRÁFICO NO. 26 ENTRADA REGULAR INTERNACIONAL DE PASAJEROS A QUITO, GUAYAQUIL, MANTA Y ESMERALDAS, SEGÚN CIUDAD DE ORIGEN - AÑO 2015</t>
  </si>
  <si>
    <t>GRÁFICO NO. 27  SALIDA REGULAR INTERNACIONAL DE PASAJEROS DE QUITO, GUAYAQUIL, MANTA Y ESMERALDAS, SEGÚN CIUDAD DE DESTINO - AÑO 2015</t>
  </si>
  <si>
    <t>GRÁFICO NO. 28 TRÁFICO AÉREO INTERNACIONAL ENTRADA Y SALIDA DE CARGA - AÑO 2015</t>
  </si>
  <si>
    <t>GRÁFICO NO. 29 ENTRADA REGULAR INTERNACIONAL DE CARGA A QUITO, GUAYAQUIL Y LATACUNGA, SEGÚN CIUDADES DE ORIGEN - AÑO 2015</t>
  </si>
  <si>
    <t>GRÁFICO NO. 30 SALIDA REGULAR INTERNACIONAL DE CARGA DE QUITO, GUAYAQUIL Y ESMERALDAS, SEGÚN CIUDADES DE DESTINO - AÑO 2015</t>
  </si>
  <si>
    <t>GRÁFICO NO. 31 NÚMERO DE NAVES ENTRADAS Y SALIDAS, SEGÚN ENTIDADES PORTUARIAS - AÑO 2015</t>
  </si>
  <si>
    <t>GRÁFICO NO. 9 ACCIDENTES DE TRÁNSITO EN EL PAÍS - PERIODO 2008-2015</t>
  </si>
  <si>
    <t>automovil</t>
  </si>
  <si>
    <t>Gráfico No. 1</t>
  </si>
  <si>
    <t>Total Nacional: 1.925.368</t>
  </si>
  <si>
    <t xml:space="preserve">Gráfico No. 2 </t>
  </si>
  <si>
    <r>
      <t>Gráfico No. 3</t>
    </r>
    <r>
      <rPr>
        <sz val="14"/>
        <color theme="1"/>
        <rFont val="Calibri"/>
        <family val="2"/>
        <scheme val="minor"/>
      </rPr>
      <t xml:space="preserve"> </t>
    </r>
  </si>
  <si>
    <t>Gráfico No. 12</t>
  </si>
  <si>
    <t>Total nacional: 35.706</t>
  </si>
  <si>
    <t>Gráfico No. 15</t>
  </si>
  <si>
    <t>Total Nacional: 35.706</t>
  </si>
  <si>
    <r>
      <t xml:space="preserve">Nota: </t>
    </r>
    <r>
      <rPr>
        <sz val="12"/>
        <color theme="1"/>
        <rFont val="Calibri"/>
        <family val="2"/>
        <scheme val="minor"/>
      </rPr>
      <t>En las categorías:</t>
    </r>
  </si>
  <si>
    <t>- Alquiler:  Se incluye buses urbanos, interprovinciales, intercantonales, taxis, camionetas  y camiones de alquiler.</t>
  </si>
  <si>
    <t xml:space="preserve">- Otros: Se encuentra agrupado Municipios, Gobiernos Seccionales y Otros no clasificados </t>
  </si>
  <si>
    <t xml:space="preserve">(Porcentajes) </t>
  </si>
  <si>
    <t>(Porcentajes)</t>
  </si>
  <si>
    <r>
      <t>(Porcentajes)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</si>
  <si>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Nota: </t>
    </r>
    <r>
      <rPr>
        <sz val="12"/>
        <color rgb="FF000000"/>
        <rFont val="Calibri"/>
        <family val="2"/>
        <scheme val="minor"/>
      </rPr>
      <t xml:space="preserve">En la categoría “Otros”, se encuentra agrupado: Autobús, Camión, Furgoneta de carga, Furgoneta de pasajeros, Tanquero, Tráiler, Volqueta y Otros no clasificados </t>
    </r>
  </si>
  <si>
    <t>Vehículos matriculados - Año 2015</t>
  </si>
  <si>
    <t>Vehículos matriculados, según uso - Año 2015</t>
  </si>
  <si>
    <r>
      <t>Vehículos matriculados, según clase - Año 2015</t>
    </r>
    <r>
      <rPr>
        <sz val="14"/>
        <color theme="1"/>
        <rFont val="Calibri"/>
        <family val="2"/>
        <scheme val="minor"/>
      </rPr>
      <t xml:space="preserve"> </t>
    </r>
  </si>
  <si>
    <t>Accidentes de tránsito, según clase</t>
  </si>
  <si>
    <r>
      <t xml:space="preserve">Nota: </t>
    </r>
    <r>
      <rPr>
        <sz val="12"/>
        <rFont val="Calibri"/>
        <family val="2"/>
        <scheme val="minor"/>
      </rPr>
      <t>Dentro de la categoría "Otros", son aquellos registros en los cuales no se obtiene información.</t>
    </r>
  </si>
  <si>
    <r>
      <t xml:space="preserve">Nota: </t>
    </r>
    <r>
      <rPr>
        <sz val="12"/>
        <rFont val="Calibri"/>
        <family val="2"/>
        <scheme val="minor"/>
      </rPr>
      <t>Dentro de la categoría "Otros", se incluye explosión de neumático, derrumbe, inundación, caída de puente, exceso de carga, entre otras.</t>
    </r>
  </si>
  <si>
    <r>
      <t>(Porcentajes)</t>
    </r>
    <r>
      <rPr>
        <sz val="14"/>
        <color theme="1"/>
        <rFont val="Calibri"/>
        <family val="2"/>
        <scheme val="minor"/>
      </rPr>
      <t xml:space="preserve"> </t>
    </r>
  </si>
  <si>
    <t>Nacionales: 97.972</t>
  </si>
  <si>
    <t>Extranjeros: 33.347</t>
  </si>
  <si>
    <t>Accidentes de tránsito, según causa</t>
  </si>
  <si>
    <t>SANTO
DOMINGO</t>
  </si>
  <si>
    <t>RESTO DE 
PROVINCIAS</t>
  </si>
  <si>
    <t>GRÁFICO NO. 13 ACCIDENTES DE TRÁNSITO POR PROVINCIA SEGÚN CLASE - AÑO 2015</t>
  </si>
  <si>
    <t>GRÁFICO NO. 19. NÚMERO DE PASAJEROS TRANSPORTADOS POR FERROCARRIL, SEGÚN FILIAL - AÑO 2015</t>
  </si>
  <si>
    <t>GRÁFICO NO. 20 NÚMERO DE PASAJEROS TRANSPORTADOS POR FERROCARRIL, SEGÚN MES - AÑO 2015</t>
  </si>
  <si>
    <t>GRÁFICO NO. 21  NÚMERO DE PASAJEROS TRANSPORTADOS POR FERROCARRIL, SEGÚN GRUPOS DE EDAD Y SEXO - AÑO 2015</t>
  </si>
  <si>
    <t>GRÁFICO NO. 22  NÚMERO DE PASAJEROS TRANSPORTADOS POR FERROCARRIL, SEGÚN SEXO  - AÑO 2015</t>
  </si>
  <si>
    <t>GRÁFICO NO. 23 NÚMERO DE PASAJEROS TRANSPORTADOS POR FERROCARRIL, SEGÚN GRUPOS DE EDAD - AÑO 2015</t>
  </si>
  <si>
    <t>GRÁFICO NO. 24 NÚMERO DE PASAJEROS EXTRANJEROS TRANSPORTADOS POR FERROCARRIL, SEGÚN NACIONALIDAD  - AÑO 2015</t>
  </si>
  <si>
    <t>GRÁFICO NO. 25 ENTRADA Y SALIDA INTERNACIONAL DE PASAJEROS MEDIANTE TRANSPORTE AÉREO- AÑO 2015</t>
  </si>
  <si>
    <t>GRÁFICO NO. 32 CARGA ENTRADA Y SALIDA, SEGÚN ENTIDADES PORTURIAS - AÑO 2015</t>
  </si>
  <si>
    <t>Automovil</t>
  </si>
  <si>
    <t>Motocicleta</t>
  </si>
  <si>
    <t>ENTRADA</t>
  </si>
  <si>
    <t>SALIDA</t>
  </si>
  <si>
    <t>HERIDOS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</si>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</sst>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##0"/>
    <numFmt numFmtId="167" formatCode="_-* #,##0.00\ &quot;pta&quot;_-;\-* #,##0.00\ &quot;pta&quot;_-;_-* &quot;-&quot;??\ &quot;pta&quot;_-;_-@_-"/>
    <numFmt numFmtId="168" formatCode="0.000%"/>
    <numFmt numFmtId="169" formatCode="General_)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u val="single"/>
      <sz val="12"/>
      <color theme="10"/>
      <name val="Courier"/>
      <family val="3"/>
    </font>
    <font>
      <sz val="11"/>
      <name val="Calibri"/>
      <family val="2"/>
      <scheme val="minor"/>
    </font>
    <font>
      <sz val="11"/>
      <color theme="0" tint="-0.3499799966812134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Calibri"/>
      <family val="2"/>
      <scheme val="minor"/>
    </font>
    <font>
      <sz val="11"/>
      <color theme="0" tint="-0.3499799966812134"/>
      <name val="Courier"/>
      <family val="3"/>
    </font>
    <font>
      <sz val="12"/>
      <color theme="0" tint="-0.3499799966812134"/>
      <name val="Courier"/>
      <family val="3"/>
    </font>
    <font>
      <b/>
      <sz val="11"/>
      <color theme="0" tint="-0.3499799966812134"/>
      <name val="Calibri"/>
      <family val="2"/>
      <scheme val="minor"/>
    </font>
    <font>
      <sz val="10"/>
      <color theme="0" tint="-0.3499799966812134"/>
      <name val="LinePrinter"/>
      <family val="3"/>
    </font>
    <font>
      <sz val="10"/>
      <color theme="0" tint="-0.3499799966812134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1"/>
      <color rgb="FF002060"/>
      <name val="Calibri"/>
      <family val="2"/>
      <scheme val="minor"/>
    </font>
    <font>
      <u val="single"/>
      <sz val="12"/>
      <color theme="3" tint="-0.24997000396251678"/>
      <name val="Courier"/>
      <family val="3"/>
    </font>
    <font>
      <u val="single"/>
      <sz val="11"/>
      <color theme="10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u val="single"/>
      <sz val="12"/>
      <color theme="0" tint="-0.3499799966812134"/>
      <name val="Courier"/>
      <family val="3"/>
    </font>
    <font>
      <i/>
      <sz val="9"/>
      <color theme="0" tint="-0.3499799966812134"/>
      <name val="Calibri"/>
      <family val="2"/>
      <scheme val="minor"/>
    </font>
    <font>
      <sz val="9"/>
      <color theme="0" tint="-0.3499799966812134"/>
      <name val="Calibri"/>
      <family val="2"/>
      <scheme val="minor"/>
    </font>
    <font>
      <u val="single"/>
      <sz val="12"/>
      <color theme="3"/>
      <name val="Courier"/>
      <family val="3"/>
    </font>
    <font>
      <sz val="11"/>
      <name val="Courier"/>
      <family val="3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LinePrinter"/>
      <family val="3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u val="single"/>
      <sz val="11"/>
      <color theme="0"/>
      <name val="Arial"/>
      <family val="2"/>
    </font>
    <font>
      <strike/>
      <sz val="11"/>
      <color theme="0"/>
      <name val="Arial"/>
      <family val="2"/>
    </font>
    <font>
      <sz val="11"/>
      <color theme="0"/>
      <name val="Courier"/>
      <family val="3"/>
    </font>
    <font>
      <sz val="12"/>
      <color theme="0"/>
      <name val="Courier"/>
      <family val="3"/>
    </font>
    <font>
      <sz val="9"/>
      <color theme="0"/>
      <name val="Courier"/>
      <family val="3"/>
    </font>
    <font>
      <sz val="12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 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LinePrinter"/>
      <family val="3"/>
    </font>
    <font>
      <sz val="10"/>
      <name val="Courier"/>
      <family val="3"/>
    </font>
    <font>
      <b/>
      <sz val="11"/>
      <color theme="1"/>
      <name val="Aharoni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b/>
      <sz val="10.5"/>
      <name val="Calibri"/>
      <family val="2"/>
    </font>
    <font>
      <b/>
      <sz val="8.5"/>
      <name val="Calibri"/>
      <family val="2"/>
    </font>
    <font>
      <b/>
      <sz val="14"/>
      <color rgb="FF000000"/>
      <name val="Calibri"/>
      <family val="2"/>
    </font>
    <font>
      <sz val="11"/>
      <name val="+mn-cs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10.5"/>
      <color rgb="FF00000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0.5"/>
      <color rgb="FF000000"/>
      <name val="+mn-cs"/>
      <family val="2"/>
    </font>
    <font>
      <sz val="12"/>
      <name val="Arial"/>
      <family val="2"/>
    </font>
    <font>
      <sz val="14"/>
      <color rgb="FF000000"/>
      <name val="Calibri"/>
      <family val="2"/>
    </font>
    <font>
      <b/>
      <sz val="11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0" fontId="0" fillId="3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169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13" fontId="1" fillId="0" borderId="0" applyFont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4" borderId="0" xfId="0" applyFont="1" applyFill="1" applyBorder="1"/>
    <xf numFmtId="0" fontId="9" fillId="0" borderId="0" xfId="24" applyFont="1" applyAlignment="1">
      <alignment vertical="center"/>
      <protection/>
    </xf>
    <xf numFmtId="0" fontId="10" fillId="0" borderId="0" xfId="24" applyFont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9" fontId="9" fillId="0" borderId="0" xfId="21" applyFont="1" applyAlignment="1">
      <alignment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9" fontId="9" fillId="4" borderId="0" xfId="21" applyFont="1" applyFill="1" applyBorder="1" applyAlignment="1">
      <alignment vertical="center"/>
    </xf>
    <xf numFmtId="0" fontId="12" fillId="4" borderId="0" xfId="41" applyFont="1" applyFill="1" applyBorder="1">
      <alignment/>
      <protection/>
    </xf>
    <xf numFmtId="0" fontId="13" fillId="4" borderId="0" xfId="41" applyFont="1" applyFill="1" applyBorder="1">
      <alignment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8" fillId="5" borderId="1" xfId="0" applyFont="1" applyFill="1" applyBorder="1" applyAlignment="1">
      <alignment horizontal="left" vertical="center" wrapText="1"/>
    </xf>
    <xf numFmtId="0" fontId="19" fillId="0" borderId="0" xfId="164" applyFont="1" applyAlignment="1" applyProtection="1">
      <alignment vertical="center"/>
      <protection/>
    </xf>
    <xf numFmtId="0" fontId="17" fillId="0" borderId="0" xfId="165" applyFont="1" applyAlignment="1">
      <alignment horizontal="center" vertical="center" wrapText="1"/>
      <protection/>
    </xf>
    <xf numFmtId="0" fontId="8" fillId="0" borderId="0" xfId="165" applyFont="1" applyAlignment="1">
      <alignment vertical="center"/>
      <protection/>
    </xf>
    <xf numFmtId="0" fontId="20" fillId="0" borderId="0" xfId="164" applyFont="1" applyFill="1" applyBorder="1" applyAlignment="1">
      <alignment vertical="center"/>
    </xf>
    <xf numFmtId="9" fontId="9" fillId="0" borderId="0" xfId="21" applyFont="1" applyBorder="1" applyAlignment="1">
      <alignment vertical="center"/>
    </xf>
    <xf numFmtId="0" fontId="10" fillId="4" borderId="0" xfId="40" applyFont="1" applyFill="1" applyAlignment="1">
      <alignment vertical="center" wrapText="1"/>
      <protection/>
    </xf>
    <xf numFmtId="0" fontId="9" fillId="4" borderId="0" xfId="46" applyFont="1" applyFill="1" applyAlignment="1">
      <alignment vertical="center"/>
      <protection/>
    </xf>
    <xf numFmtId="0" fontId="1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 applyProtection="1">
      <alignment horizontal="left"/>
      <protection/>
    </xf>
    <xf numFmtId="37" fontId="10" fillId="6" borderId="0" xfId="0" applyNumberFormat="1" applyFont="1" applyFill="1" applyBorder="1" applyProtection="1">
      <protection/>
    </xf>
    <xf numFmtId="37" fontId="9" fillId="6" borderId="0" xfId="0" applyNumberFormat="1" applyFont="1" applyFill="1" applyBorder="1" applyProtection="1">
      <protection/>
    </xf>
    <xf numFmtId="0" fontId="23" fillId="0" borderId="0" xfId="164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0" fillId="4" borderId="0" xfId="24" applyFont="1" applyFill="1" applyBorder="1" applyAlignment="1" applyProtection="1">
      <alignment horizontal="right"/>
      <protection/>
    </xf>
    <xf numFmtId="0" fontId="10" fillId="4" borderId="0" xfId="24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/>
    <xf numFmtId="9" fontId="11" fillId="0" borderId="0" xfId="21" applyFont="1"/>
    <xf numFmtId="168" fontId="9" fillId="4" borderId="0" xfId="21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46" applyFont="1">
      <alignment/>
      <protection/>
    </xf>
    <xf numFmtId="165" fontId="9" fillId="0" borderId="0" xfId="38" applyNumberFormat="1" applyFont="1"/>
    <xf numFmtId="0" fontId="9" fillId="0" borderId="0" xfId="46" applyFont="1" applyAlignment="1">
      <alignment vertical="center"/>
      <protection/>
    </xf>
    <xf numFmtId="0" fontId="9" fillId="4" borderId="0" xfId="46" applyFont="1" applyFill="1" applyAlignment="1">
      <alignment vertical="center" wrapText="1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12" fillId="0" borderId="0" xfId="41" applyFont="1">
      <alignment/>
      <protection/>
    </xf>
    <xf numFmtId="0" fontId="13" fillId="0" borderId="0" xfId="4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>
      <alignment/>
      <protection/>
    </xf>
    <xf numFmtId="0" fontId="10" fillId="0" borderId="0" xfId="24" applyFont="1" applyFill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vertical="center"/>
      <protection/>
    </xf>
    <xf numFmtId="165" fontId="10" fillId="4" borderId="0" xfId="39" applyNumberFormat="1" applyFont="1" applyFill="1" applyBorder="1" applyAlignment="1">
      <alignment horizontal="center" vertical="center" wrapText="1"/>
    </xf>
    <xf numFmtId="0" fontId="11" fillId="4" borderId="0" xfId="41" applyFont="1" applyFill="1" applyBorder="1">
      <alignment/>
      <protection/>
    </xf>
    <xf numFmtId="10" fontId="11" fillId="0" borderId="0" xfId="20" applyNumberFormat="1" applyFont="1"/>
    <xf numFmtId="165" fontId="22" fillId="4" borderId="0" xfId="35" applyNumberFormat="1" applyFont="1" applyFill="1" applyBorder="1" applyAlignment="1">
      <alignment horizontal="right" vertical="center"/>
    </xf>
    <xf numFmtId="0" fontId="25" fillId="0" borderId="0" xfId="0" applyFont="1"/>
    <xf numFmtId="0" fontId="16" fillId="0" borderId="0" xfId="40" applyFont="1" applyFill="1">
      <alignment/>
      <protection/>
    </xf>
    <xf numFmtId="0" fontId="15" fillId="0" borderId="0" xfId="40" applyFont="1" applyFill="1">
      <alignment/>
      <protection/>
    </xf>
    <xf numFmtId="0" fontId="11" fillId="0" borderId="0" xfId="0" applyFont="1" applyAlignment="1">
      <alignment vertical="center"/>
    </xf>
    <xf numFmtId="0" fontId="11" fillId="4" borderId="0" xfId="0" applyFont="1" applyFill="1" applyBorder="1" applyAlignment="1">
      <alignment vertical="center"/>
    </xf>
    <xf numFmtId="0" fontId="26" fillId="0" borderId="0" xfId="164" applyFont="1" applyFill="1" applyBorder="1" applyAlignment="1">
      <alignment vertical="center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 applyBorder="1"/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NumberFormat="1" applyFont="1"/>
    <xf numFmtId="0" fontId="22" fillId="4" borderId="0" xfId="47" applyFont="1" applyFill="1" applyBorder="1" applyAlignment="1">
      <alignment horizontal="left" vertical="center" wrapText="1"/>
      <protection/>
    </xf>
    <xf numFmtId="0" fontId="22" fillId="4" borderId="0" xfId="24" applyFont="1" applyFill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165" fontId="4" fillId="0" borderId="0" xfId="38" applyNumberFormat="1" applyFont="1"/>
    <xf numFmtId="0" fontId="4" fillId="0" borderId="0" xfId="46" applyFont="1">
      <alignment/>
      <protection/>
    </xf>
    <xf numFmtId="0" fontId="27" fillId="4" borderId="0" xfId="41" applyFont="1" applyFill="1" applyBorder="1">
      <alignment/>
      <protection/>
    </xf>
    <xf numFmtId="0" fontId="5" fillId="4" borderId="0" xfId="41" applyFont="1" applyFill="1" applyBorder="1">
      <alignment/>
      <protection/>
    </xf>
    <xf numFmtId="0" fontId="2" fillId="6" borderId="0" xfId="0" applyFont="1" applyFill="1" applyBorder="1" applyAlignment="1" applyProtection="1">
      <alignment horizontal="left"/>
      <protection/>
    </xf>
    <xf numFmtId="37" fontId="3" fillId="6" borderId="0" xfId="0" applyNumberFormat="1" applyFont="1" applyFill="1" applyBorder="1" applyProtection="1">
      <protection/>
    </xf>
    <xf numFmtId="37" fontId="2" fillId="6" borderId="0" xfId="0" applyNumberFormat="1" applyFont="1" applyFill="1" applyBorder="1" applyProtection="1">
      <protection/>
    </xf>
    <xf numFmtId="0" fontId="8" fillId="4" borderId="0" xfId="41" applyFont="1" applyFill="1" applyBorder="1">
      <alignment/>
      <protection/>
    </xf>
    <xf numFmtId="0" fontId="28" fillId="0" borderId="0" xfId="0" applyFont="1" applyFill="1"/>
    <xf numFmtId="0" fontId="29" fillId="0" borderId="0" xfId="0" applyFont="1"/>
    <xf numFmtId="0" fontId="2" fillId="4" borderId="0" xfId="0" applyFont="1" applyFill="1" applyAlignment="1">
      <alignment vertical="center"/>
    </xf>
    <xf numFmtId="164" fontId="2" fillId="0" borderId="0" xfId="21" applyNumberFormat="1" applyFont="1" applyAlignment="1">
      <alignment vertical="center"/>
    </xf>
    <xf numFmtId="0" fontId="1" fillId="0" borderId="0" xfId="40" applyFont="1" applyFill="1">
      <alignment/>
      <protection/>
    </xf>
    <xf numFmtId="0" fontId="30" fillId="0" borderId="0" xfId="40" applyFont="1" applyFill="1">
      <alignment/>
      <protection/>
    </xf>
    <xf numFmtId="0" fontId="31" fillId="0" borderId="0" xfId="0" applyFont="1" applyAlignment="1">
      <alignment horizontal="center" readingOrder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readingOrder="1"/>
    </xf>
    <xf numFmtId="0" fontId="35" fillId="0" borderId="0" xfId="0" applyFont="1"/>
    <xf numFmtId="0" fontId="3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39" fillId="0" borderId="0" xfId="0" applyFont="1"/>
    <xf numFmtId="0" fontId="40" fillId="0" borderId="0" xfId="0" applyFont="1"/>
    <xf numFmtId="0" fontId="43" fillId="0" borderId="0" xfId="0" applyFont="1" applyAlignment="1">
      <alignment vertical="center"/>
    </xf>
    <xf numFmtId="0" fontId="44" fillId="0" borderId="0" xfId="0" applyFont="1"/>
    <xf numFmtId="10" fontId="44" fillId="0" borderId="0" xfId="20" applyNumberFormat="1" applyFont="1"/>
    <xf numFmtId="164" fontId="44" fillId="0" borderId="0" xfId="20" applyNumberFormat="1" applyFont="1"/>
    <xf numFmtId="165" fontId="45" fillId="4" borderId="0" xfId="35" applyNumberFormat="1" applyFont="1" applyFill="1" applyBorder="1" applyAlignment="1">
      <alignment horizontal="right" vertical="center"/>
    </xf>
    <xf numFmtId="0" fontId="46" fillId="0" borderId="0" xfId="0" applyFont="1"/>
    <xf numFmtId="0" fontId="47" fillId="0" borderId="0" xfId="0" applyFont="1"/>
    <xf numFmtId="0" fontId="46" fillId="4" borderId="0" xfId="0" applyFont="1" applyFill="1" applyBorder="1"/>
    <xf numFmtId="0" fontId="47" fillId="4" borderId="0" xfId="0" applyFont="1" applyFill="1" applyBorder="1"/>
    <xf numFmtId="0" fontId="46" fillId="4" borderId="0" xfId="0" applyFont="1" applyFill="1"/>
    <xf numFmtId="0" fontId="47" fillId="4" borderId="0" xfId="0" applyFont="1" applyFill="1" applyBorder="1" applyAlignment="1" applyProtection="1">
      <alignment horizontal="center" vertical="center"/>
      <protection/>
    </xf>
    <xf numFmtId="0" fontId="47" fillId="4" borderId="0" xfId="0" applyFont="1" applyFill="1" applyBorder="1" applyAlignment="1" applyProtection="1">
      <alignment horizontal="right"/>
      <protection/>
    </xf>
    <xf numFmtId="0" fontId="47" fillId="4" borderId="0" xfId="22" applyFont="1" applyFill="1" applyBorder="1" applyAlignment="1" applyProtection="1">
      <alignment horizontal="left"/>
      <protection/>
    </xf>
    <xf numFmtId="165" fontId="47" fillId="4" borderId="0" xfId="20" applyNumberFormat="1" applyFont="1" applyFill="1" applyBorder="1" applyAlignment="1" applyProtection="1">
      <alignment horizontal="right"/>
      <protection/>
    </xf>
    <xf numFmtId="0" fontId="47" fillId="4" borderId="0" xfId="0" applyFont="1" applyFill="1"/>
    <xf numFmtId="164" fontId="46" fillId="4" borderId="0" xfId="21" applyNumberFormat="1" applyFont="1" applyFill="1" applyAlignment="1">
      <alignment horizontal="left"/>
    </xf>
    <xf numFmtId="0" fontId="46" fillId="4" borderId="0" xfId="0" applyFont="1" applyFill="1" applyAlignment="1">
      <alignment wrapText="1"/>
    </xf>
    <xf numFmtId="0" fontId="46" fillId="4" borderId="0" xfId="0" applyFont="1" applyFill="1" applyAlignment="1">
      <alignment vertical="center" wrapText="1"/>
    </xf>
    <xf numFmtId="165" fontId="47" fillId="4" borderId="0" xfId="0" applyNumberFormat="1" applyFont="1" applyFill="1"/>
    <xf numFmtId="9" fontId="46" fillId="4" borderId="0" xfId="21" applyNumberFormat="1" applyFont="1" applyFill="1" applyAlignment="1">
      <alignment horizontal="left"/>
    </xf>
    <xf numFmtId="3" fontId="46" fillId="4" borderId="0" xfId="0" applyNumberFormat="1" applyFont="1" applyFill="1" applyBorder="1"/>
    <xf numFmtId="0" fontId="44" fillId="4" borderId="0" xfId="0" applyFont="1" applyFill="1" applyBorder="1" applyAlignment="1">
      <alignment horizontal="left" vertical="center" wrapText="1"/>
    </xf>
    <xf numFmtId="3" fontId="48" fillId="4" borderId="0" xfId="0" applyNumberFormat="1" applyFont="1" applyFill="1" applyBorder="1" applyAlignment="1">
      <alignment horizontal="right" vertical="center"/>
    </xf>
    <xf numFmtId="164" fontId="46" fillId="4" borderId="0" xfId="21" applyNumberFormat="1" applyFont="1" applyFill="1" applyBorder="1"/>
    <xf numFmtId="0" fontId="46" fillId="4" borderId="0" xfId="0" applyFont="1" applyFill="1" applyBorder="1" applyAlignment="1">
      <alignment horizontal="left"/>
    </xf>
    <xf numFmtId="0" fontId="47" fillId="4" borderId="0" xfId="24" applyFont="1" applyFill="1" applyBorder="1" applyAlignment="1" applyProtection="1">
      <alignment horizontal="right"/>
      <protection/>
    </xf>
    <xf numFmtId="0" fontId="47" fillId="4" borderId="0" xfId="24" applyFont="1" applyFill="1" applyBorder="1" applyAlignment="1" applyProtection="1">
      <alignment horizontal="center" vertical="center"/>
      <protection/>
    </xf>
    <xf numFmtId="165" fontId="47" fillId="4" borderId="0" xfId="25" applyNumberFormat="1" applyFont="1" applyFill="1" applyBorder="1" applyAlignment="1" applyProtection="1">
      <alignment horizontal="right"/>
      <protection/>
    </xf>
    <xf numFmtId="165" fontId="47" fillId="4" borderId="0" xfId="25" applyNumberFormat="1" applyFont="1" applyFill="1" applyBorder="1" applyAlignment="1">
      <alignment horizontal="right"/>
    </xf>
    <xf numFmtId="164" fontId="47" fillId="4" borderId="0" xfId="21" applyNumberFormat="1" applyFont="1" applyFill="1" applyBorder="1" applyAlignment="1">
      <alignment horizontal="right"/>
    </xf>
    <xf numFmtId="165" fontId="47" fillId="4" borderId="0" xfId="25" applyNumberFormat="1" applyFont="1" applyFill="1" applyBorder="1" applyProtection="1">
      <protection/>
    </xf>
    <xf numFmtId="0" fontId="46" fillId="4" borderId="0" xfId="22" applyFont="1" applyFill="1" applyBorder="1" applyAlignment="1" applyProtection="1">
      <alignment horizontal="left"/>
      <protection/>
    </xf>
    <xf numFmtId="0" fontId="46" fillId="4" borderId="0" xfId="0" applyFont="1" applyFill="1" applyAlignment="1">
      <alignment horizontal="right"/>
    </xf>
    <xf numFmtId="9" fontId="46" fillId="4" borderId="0" xfId="21" applyFont="1" applyFill="1"/>
    <xf numFmtId="0" fontId="47" fillId="4" borderId="0" xfId="0" applyFont="1" applyFill="1" applyBorder="1" applyAlignment="1">
      <alignment horizontal="center" vertical="center" wrapText="1"/>
    </xf>
    <xf numFmtId="165" fontId="46" fillId="4" borderId="0" xfId="25" applyNumberFormat="1" applyFont="1" applyFill="1" applyBorder="1" applyAlignment="1">
      <alignment horizontal="left"/>
    </xf>
    <xf numFmtId="165" fontId="47" fillId="4" borderId="0" xfId="0" applyNumberFormat="1" applyFont="1" applyFill="1" applyBorder="1"/>
    <xf numFmtId="165" fontId="46" fillId="4" borderId="0" xfId="0" applyNumberFormat="1" applyFont="1" applyFill="1" applyBorder="1"/>
    <xf numFmtId="0" fontId="49" fillId="0" borderId="0" xfId="0" applyFont="1"/>
    <xf numFmtId="0" fontId="46" fillId="4" borderId="0" xfId="22" applyFont="1" applyFill="1" applyBorder="1" applyAlignment="1" applyProtection="1">
      <alignment horizontal="left" wrapText="1"/>
      <protection/>
    </xf>
    <xf numFmtId="1" fontId="47" fillId="4" borderId="0" xfId="21" applyNumberFormat="1" applyFont="1" applyFill="1" applyBorder="1" applyAlignment="1" applyProtection="1">
      <alignment horizontal="right"/>
      <protection/>
    </xf>
    <xf numFmtId="1" fontId="47" fillId="4" borderId="0" xfId="25" applyNumberFormat="1" applyFont="1" applyFill="1" applyBorder="1" applyAlignment="1" applyProtection="1">
      <alignment horizontal="right"/>
      <protection/>
    </xf>
    <xf numFmtId="0" fontId="46" fillId="4" borderId="0" xfId="24" applyFont="1" applyFill="1" applyBorder="1" applyAlignment="1" applyProtection="1">
      <alignment horizontal="left" wrapText="1"/>
      <protection/>
    </xf>
    <xf numFmtId="1" fontId="46" fillId="4" borderId="0" xfId="0" applyNumberFormat="1" applyFont="1" applyFill="1" applyBorder="1"/>
    <xf numFmtId="164" fontId="47" fillId="4" borderId="0" xfId="21" applyNumberFormat="1" applyFont="1" applyFill="1" applyBorder="1" applyAlignment="1" applyProtection="1">
      <alignment horizontal="right"/>
      <protection/>
    </xf>
    <xf numFmtId="9" fontId="47" fillId="4" borderId="0" xfId="21" applyFont="1" applyFill="1" applyBorder="1" applyAlignment="1" applyProtection="1">
      <alignment horizontal="right"/>
      <protection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4" borderId="0" xfId="0" applyFont="1" applyFill="1" applyBorder="1" applyAlignment="1">
      <alignment horizontal="right"/>
    </xf>
    <xf numFmtId="0" fontId="46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vertical="center" wrapText="1"/>
    </xf>
    <xf numFmtId="0" fontId="46" fillId="4" borderId="0" xfId="24" applyFont="1" applyFill="1" applyBorder="1" applyAlignment="1">
      <alignment wrapText="1"/>
      <protection/>
    </xf>
    <xf numFmtId="164" fontId="46" fillId="4" borderId="0" xfId="21" applyNumberFormat="1" applyFont="1" applyFill="1" applyBorder="1" applyAlignment="1">
      <alignment horizontal="right"/>
    </xf>
    <xf numFmtId="9" fontId="46" fillId="4" borderId="0" xfId="21" applyFont="1" applyFill="1" applyBorder="1" applyAlignment="1">
      <alignment horizontal="right"/>
    </xf>
    <xf numFmtId="165" fontId="46" fillId="4" borderId="0" xfId="0" applyNumberFormat="1" applyFont="1" applyFill="1" applyBorder="1" applyAlignment="1">
      <alignment horizontal="right"/>
    </xf>
    <xf numFmtId="0" fontId="44" fillId="0" borderId="0" xfId="0" applyFont="1" applyBorder="1"/>
    <xf numFmtId="166" fontId="44" fillId="0" borderId="0" xfId="0" applyNumberFormat="1" applyFont="1" applyBorder="1"/>
    <xf numFmtId="164" fontId="44" fillId="0" borderId="0" xfId="21" applyNumberFormat="1" applyFont="1" applyBorder="1"/>
    <xf numFmtId="9" fontId="44" fillId="0" borderId="0" xfId="21" applyFont="1" applyBorder="1"/>
    <xf numFmtId="0" fontId="48" fillId="4" borderId="0" xfId="24" applyFont="1" applyFill="1" applyBorder="1" applyAlignment="1">
      <alignment vertical="center"/>
      <protection/>
    </xf>
    <xf numFmtId="165" fontId="48" fillId="4" borderId="0" xfId="20" applyNumberFormat="1" applyFont="1" applyFill="1" applyBorder="1" applyAlignment="1">
      <alignment horizontal="right" vertical="center"/>
    </xf>
    <xf numFmtId="9" fontId="44" fillId="0" borderId="0" xfId="21" applyFont="1" applyBorder="1" applyAlignment="1">
      <alignment horizontal="center"/>
    </xf>
    <xf numFmtId="0" fontId="48" fillId="4" borderId="0" xfId="22" applyFont="1" applyFill="1" applyBorder="1" applyAlignment="1" applyProtection="1">
      <alignment horizontal="left" vertical="center"/>
      <protection/>
    </xf>
    <xf numFmtId="165" fontId="48" fillId="4" borderId="0" xfId="20" applyNumberFormat="1" applyFont="1" applyFill="1" applyBorder="1" applyAlignment="1" applyProtection="1">
      <alignment horizontal="right" vertical="center"/>
      <protection/>
    </xf>
    <xf numFmtId="164" fontId="44" fillId="0" borderId="0" xfId="0" applyNumberFormat="1" applyFont="1" applyBorder="1"/>
    <xf numFmtId="0" fontId="46" fillId="4" borderId="0" xfId="0" applyFont="1" applyFill="1" applyAlignment="1">
      <alignment horizontal="left"/>
    </xf>
    <xf numFmtId="165" fontId="46" fillId="4" borderId="0" xfId="40" applyNumberFormat="1" applyFont="1" applyFill="1" applyBorder="1" applyAlignment="1">
      <alignment vertical="center"/>
      <protection/>
    </xf>
    <xf numFmtId="0" fontId="46" fillId="0" borderId="0" xfId="24" applyFont="1" applyAlignment="1">
      <alignment vertical="center"/>
      <protection/>
    </xf>
    <xf numFmtId="0" fontId="47" fillId="0" borderId="0" xfId="24" applyFont="1" applyAlignment="1">
      <alignment vertical="center"/>
      <protection/>
    </xf>
    <xf numFmtId="0" fontId="46" fillId="0" borderId="0" xfId="24" applyFont="1" applyBorder="1" applyAlignment="1">
      <alignment vertical="center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9" fontId="46" fillId="0" borderId="0" xfId="21" applyFont="1" applyAlignment="1">
      <alignment vertical="center"/>
    </xf>
    <xf numFmtId="9" fontId="47" fillId="0" borderId="0" xfId="21" applyFont="1" applyAlignment="1">
      <alignment vertical="center"/>
    </xf>
    <xf numFmtId="0" fontId="47" fillId="4" borderId="0" xfId="40" applyFont="1" applyFill="1" applyBorder="1" applyAlignment="1">
      <alignment vertical="center"/>
      <protection/>
    </xf>
    <xf numFmtId="0" fontId="47" fillId="4" borderId="0" xfId="0" applyFont="1" applyFill="1" applyBorder="1" applyAlignment="1">
      <alignment vertical="center"/>
    </xf>
    <xf numFmtId="165" fontId="47" fillId="4" borderId="0" xfId="20" applyNumberFormat="1" applyFont="1" applyFill="1" applyBorder="1" applyAlignment="1">
      <alignment horizontal="center"/>
    </xf>
    <xf numFmtId="3" fontId="50" fillId="4" borderId="0" xfId="164" applyNumberFormat="1" applyFont="1" applyFill="1" applyBorder="1" applyAlignment="1">
      <alignment vertical="center"/>
    </xf>
    <xf numFmtId="165" fontId="47" fillId="4" borderId="0" xfId="20" applyNumberFormat="1" applyFont="1" applyFill="1" applyBorder="1" applyAlignment="1">
      <alignment horizontal="right" vertical="center" wrapText="1"/>
    </xf>
    <xf numFmtId="165" fontId="46" fillId="4" borderId="0" xfId="20" applyNumberFormat="1" applyFont="1" applyFill="1" applyBorder="1" applyAlignment="1">
      <alignment horizontal="center"/>
    </xf>
    <xf numFmtId="165" fontId="46" fillId="4" borderId="0" xfId="20" applyNumberFormat="1" applyFont="1" applyFill="1" applyBorder="1" applyAlignment="1">
      <alignment horizontal="right" vertical="center" wrapText="1"/>
    </xf>
    <xf numFmtId="165" fontId="46" fillId="4" borderId="0" xfId="0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46" fillId="4" borderId="0" xfId="24" applyFont="1" applyFill="1" applyBorder="1" applyAlignment="1">
      <alignment vertical="center"/>
      <protection/>
    </xf>
    <xf numFmtId="165" fontId="47" fillId="4" borderId="0" xfId="24" applyNumberFormat="1" applyFont="1" applyFill="1" applyBorder="1" applyAlignment="1">
      <alignment vertical="center"/>
      <protection/>
    </xf>
    <xf numFmtId="165" fontId="46" fillId="4" borderId="0" xfId="24" applyNumberFormat="1" applyFont="1" applyFill="1" applyBorder="1" applyAlignment="1">
      <alignment vertical="center"/>
      <protection/>
    </xf>
    <xf numFmtId="0" fontId="47" fillId="4" borderId="0" xfId="24" applyFont="1" applyFill="1" applyBorder="1" applyAlignment="1">
      <alignment vertical="center"/>
      <protection/>
    </xf>
    <xf numFmtId="0" fontId="51" fillId="4" borderId="0" xfId="0" applyFont="1" applyFill="1" applyBorder="1" applyAlignment="1">
      <alignment vertical="center"/>
    </xf>
    <xf numFmtId="9" fontId="46" fillId="4" borderId="0" xfId="21" applyFont="1" applyFill="1" applyBorder="1" applyAlignment="1">
      <alignment vertical="center"/>
    </xf>
    <xf numFmtId="0" fontId="47" fillId="4" borderId="0" xfId="40" applyFont="1" applyFill="1" applyBorder="1" applyAlignment="1">
      <alignment vertical="center" wrapText="1"/>
      <protection/>
    </xf>
    <xf numFmtId="0" fontId="46" fillId="4" borderId="0" xfId="0" applyFont="1" applyFill="1" applyAlignment="1">
      <alignment vertical="center"/>
    </xf>
    <xf numFmtId="9" fontId="46" fillId="4" borderId="0" xfId="21" applyFont="1" applyFill="1" applyAlignment="1">
      <alignment vertical="center"/>
    </xf>
    <xf numFmtId="3" fontId="47" fillId="4" borderId="0" xfId="0" applyNumberFormat="1" applyFont="1" applyFill="1" applyBorder="1" applyAlignment="1">
      <alignment horizontal="center"/>
    </xf>
    <xf numFmtId="3" fontId="46" fillId="4" borderId="0" xfId="0" applyNumberFormat="1" applyFont="1" applyFill="1" applyBorder="1" applyAlignment="1">
      <alignment horizontal="center"/>
    </xf>
    <xf numFmtId="164" fontId="46" fillId="0" borderId="0" xfId="21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9" fontId="46" fillId="4" borderId="0" xfId="21" applyFont="1" applyFill="1" applyBorder="1" applyAlignment="1">
      <alignment horizontal="center"/>
    </xf>
    <xf numFmtId="165" fontId="46" fillId="0" borderId="0" xfId="0" applyNumberFormat="1" applyFont="1" applyBorder="1" applyAlignment="1">
      <alignment vertical="center"/>
    </xf>
    <xf numFmtId="165" fontId="48" fillId="4" borderId="0" xfId="25" applyNumberFormat="1" applyFont="1" applyFill="1" applyBorder="1" applyAlignment="1">
      <alignment horizontal="right" vertical="center"/>
    </xf>
    <xf numFmtId="0" fontId="48" fillId="4" borderId="0" xfId="24" applyFont="1" applyFill="1" applyBorder="1" applyAlignment="1">
      <alignment horizontal="right" vertical="center"/>
      <protection/>
    </xf>
    <xf numFmtId="9" fontId="46" fillId="0" borderId="0" xfId="21" applyFont="1" applyBorder="1" applyAlignment="1">
      <alignment vertical="center"/>
    </xf>
    <xf numFmtId="9" fontId="46" fillId="0" borderId="0" xfId="21" applyFont="1" applyBorder="1" applyAlignment="1">
      <alignment horizontal="right" vertical="center"/>
    </xf>
    <xf numFmtId="0" fontId="48" fillId="4" borderId="0" xfId="24" applyFont="1" applyFill="1" applyBorder="1">
      <alignment/>
      <protection/>
    </xf>
    <xf numFmtId="0" fontId="48" fillId="4" borderId="0" xfId="22" applyFont="1" applyFill="1" applyBorder="1" applyAlignment="1" applyProtection="1">
      <alignment horizontal="left"/>
      <protection/>
    </xf>
    <xf numFmtId="0" fontId="48" fillId="4" borderId="0" xfId="0" applyFont="1" applyFill="1" applyBorder="1"/>
    <xf numFmtId="165" fontId="48" fillId="4" borderId="0" xfId="25" applyNumberFormat="1" applyFont="1" applyFill="1" applyBorder="1" applyAlignment="1" applyProtection="1">
      <alignment horizontal="right" vertical="center"/>
      <protection/>
    </xf>
    <xf numFmtId="3" fontId="48" fillId="4" borderId="0" xfId="0" applyNumberFormat="1" applyFont="1" applyFill="1" applyBorder="1" applyAlignment="1">
      <alignment horizontal="left" vertical="center"/>
    </xf>
    <xf numFmtId="0" fontId="46" fillId="0" borderId="0" xfId="0" applyNumberFormat="1" applyFont="1"/>
    <xf numFmtId="0" fontId="46" fillId="4" borderId="0" xfId="0" applyNumberFormat="1" applyFont="1" applyFill="1" applyBorder="1"/>
    <xf numFmtId="165" fontId="46" fillId="7" borderId="0" xfId="38" applyNumberFormat="1" applyFont="1" applyFill="1" applyBorder="1" applyAlignment="1">
      <alignment vertical="center" wrapText="1"/>
    </xf>
    <xf numFmtId="0" fontId="46" fillId="4" borderId="0" xfId="46" applyFont="1" applyFill="1" applyBorder="1">
      <alignment/>
      <protection/>
    </xf>
    <xf numFmtId="165" fontId="46" fillId="4" borderId="0" xfId="38" applyNumberFormat="1" applyFont="1" applyFill="1" applyBorder="1"/>
    <xf numFmtId="0" fontId="47" fillId="4" borderId="0" xfId="40" applyFont="1" applyFill="1" applyBorder="1">
      <alignment/>
      <protection/>
    </xf>
    <xf numFmtId="0" fontId="46" fillId="4" borderId="0" xfId="46" applyFont="1" applyFill="1" applyAlignment="1">
      <alignment vertical="center"/>
      <protection/>
    </xf>
    <xf numFmtId="9" fontId="46" fillId="4" borderId="0" xfId="21" applyNumberFormat="1" applyFont="1" applyFill="1" applyBorder="1" applyAlignment="1">
      <alignment vertical="center"/>
    </xf>
    <xf numFmtId="9" fontId="44" fillId="0" borderId="0" xfId="21" applyNumberFormat="1" applyFont="1"/>
    <xf numFmtId="164" fontId="46" fillId="4" borderId="0" xfId="21" applyNumberFormat="1" applyFont="1" applyFill="1" applyBorder="1" applyAlignment="1">
      <alignment vertical="center"/>
    </xf>
    <xf numFmtId="0" fontId="46" fillId="4" borderId="0" xfId="51" applyNumberFormat="1" applyFont="1" applyFill="1" applyBorder="1" applyAlignment="1">
      <alignment horizontal="right" vertical="center" wrapText="1"/>
    </xf>
    <xf numFmtId="9" fontId="44" fillId="0" borderId="0" xfId="21" applyFont="1"/>
    <xf numFmtId="3" fontId="47" fillId="4" borderId="0" xfId="0" applyNumberFormat="1" applyFont="1" applyFill="1" applyBorder="1" applyAlignment="1">
      <alignment horizontal="center" vertical="center"/>
    </xf>
    <xf numFmtId="165" fontId="48" fillId="4" borderId="0" xfId="20" applyNumberFormat="1" applyFont="1" applyFill="1" applyBorder="1" applyAlignment="1">
      <alignment horizontal="left" vertical="center"/>
    </xf>
    <xf numFmtId="165" fontId="48" fillId="4" borderId="0" xfId="20" applyNumberFormat="1" applyFont="1" applyFill="1" applyBorder="1" applyAlignment="1">
      <alignment vertical="center"/>
    </xf>
    <xf numFmtId="165" fontId="48" fillId="4" borderId="0" xfId="20" applyNumberFormat="1" applyFont="1" applyFill="1" applyBorder="1" applyAlignment="1" applyProtection="1">
      <alignment horizontal="left" vertical="center"/>
      <protection/>
    </xf>
    <xf numFmtId="165" fontId="46" fillId="7" borderId="0" xfId="38" applyNumberFormat="1" applyFont="1" applyFill="1" applyBorder="1" applyAlignment="1">
      <alignment horizontal="right" vertical="center" wrapText="1"/>
    </xf>
    <xf numFmtId="0" fontId="48" fillId="4" borderId="0" xfId="24" applyFont="1" applyFill="1" applyBorder="1" applyAlignment="1">
      <alignment vertical="center" wrapText="1"/>
      <protection/>
    </xf>
    <xf numFmtId="9" fontId="46" fillId="4" borderId="0" xfId="21" applyNumberFormat="1" applyFont="1" applyFill="1" applyBorder="1"/>
    <xf numFmtId="165" fontId="45" fillId="4" borderId="0" xfId="20" applyNumberFormat="1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vertical="center" wrapText="1"/>
    </xf>
    <xf numFmtId="0" fontId="46" fillId="4" borderId="0" xfId="0" applyFont="1" applyFill="1" applyBorder="1" applyAlignment="1">
      <alignment vertical="center" wrapText="1"/>
    </xf>
    <xf numFmtId="3" fontId="46" fillId="4" borderId="0" xfId="0" applyNumberFormat="1" applyFont="1" applyFill="1" applyBorder="1" applyAlignment="1">
      <alignment horizontal="center" vertical="center"/>
    </xf>
    <xf numFmtId="164" fontId="44" fillId="0" borderId="0" xfId="21" applyNumberFormat="1" applyFont="1"/>
    <xf numFmtId="165" fontId="47" fillId="0" borderId="0" xfId="35" applyNumberFormat="1" applyFont="1" applyFill="1" applyBorder="1" applyAlignment="1">
      <alignment horizontal="right" vertical="center"/>
    </xf>
    <xf numFmtId="0" fontId="52" fillId="4" borderId="0" xfId="41" applyFont="1" applyFill="1" applyBorder="1">
      <alignment/>
      <protection/>
    </xf>
    <xf numFmtId="0" fontId="53" fillId="4" borderId="0" xfId="41" applyFont="1" applyFill="1" applyBorder="1">
      <alignment/>
      <protection/>
    </xf>
    <xf numFmtId="165" fontId="54" fillId="4" borderId="0" xfId="41" applyNumberFormat="1" applyFont="1" applyFill="1" applyBorder="1">
      <alignment/>
      <protection/>
    </xf>
    <xf numFmtId="0" fontId="44" fillId="4" borderId="0" xfId="24" applyFont="1" applyFill="1" applyBorder="1" applyAlignment="1">
      <alignment vertical="center" wrapText="1"/>
      <protection/>
    </xf>
    <xf numFmtId="0" fontId="44" fillId="4" borderId="0" xfId="24" applyFont="1" applyFill="1" applyBorder="1" applyAlignment="1">
      <alignment horizontal="center" vertical="center" wrapText="1"/>
      <protection/>
    </xf>
    <xf numFmtId="165" fontId="46" fillId="4" borderId="0" xfId="39" applyNumberFormat="1" applyFont="1" applyFill="1" applyBorder="1" applyAlignment="1">
      <alignment horizontal="left" vertical="center"/>
    </xf>
    <xf numFmtId="165" fontId="55" fillId="4" borderId="0" xfId="39" applyNumberFormat="1" applyFont="1" applyFill="1" applyBorder="1" applyAlignment="1">
      <alignment horizontal="right" vertical="center"/>
    </xf>
    <xf numFmtId="165" fontId="46" fillId="4" borderId="0" xfId="39" applyNumberFormat="1" applyFont="1" applyFill="1" applyBorder="1" applyAlignment="1">
      <alignment horizontal="left" vertical="center" wrapText="1"/>
    </xf>
    <xf numFmtId="165" fontId="55" fillId="4" borderId="0" xfId="39" applyNumberFormat="1" applyFont="1" applyFill="1" applyBorder="1" applyAlignment="1">
      <alignment vertical="center"/>
    </xf>
    <xf numFmtId="165" fontId="55" fillId="4" borderId="0" xfId="39" applyNumberFormat="1" applyFont="1" applyFill="1" applyBorder="1" applyAlignment="1">
      <alignment horizontal="left" vertical="center"/>
    </xf>
    <xf numFmtId="0" fontId="18" fillId="4" borderId="0" xfId="24" applyFont="1" applyFill="1" applyBorder="1" applyAlignment="1">
      <alignment vertical="center" wrapText="1"/>
      <protection/>
    </xf>
    <xf numFmtId="0" fontId="18" fillId="4" borderId="0" xfId="24" applyFont="1" applyFill="1" applyBorder="1" applyAlignment="1">
      <alignment horizontal="center" vertical="center" wrapText="1"/>
      <protection/>
    </xf>
    <xf numFmtId="165" fontId="47" fillId="4" borderId="0" xfId="39" applyNumberFormat="1" applyFont="1" applyFill="1" applyBorder="1" applyAlignment="1">
      <alignment horizontal="left" vertical="center" wrapText="1"/>
    </xf>
    <xf numFmtId="9" fontId="53" fillId="4" borderId="0" xfId="21" applyNumberFormat="1" applyFont="1" applyFill="1" applyBorder="1"/>
    <xf numFmtId="9" fontId="53" fillId="4" borderId="0" xfId="21" applyFont="1" applyFill="1" applyBorder="1"/>
    <xf numFmtId="165" fontId="47" fillId="4" borderId="0" xfId="39" applyNumberFormat="1" applyFont="1" applyFill="1" applyBorder="1" applyAlignment="1">
      <alignment horizontal="left" vertical="center"/>
    </xf>
    <xf numFmtId="9" fontId="53" fillId="4" borderId="0" xfId="41" applyNumberFormat="1" applyFont="1" applyFill="1" applyBorder="1">
      <alignment/>
      <protection/>
    </xf>
    <xf numFmtId="0" fontId="47" fillId="4" borderId="0" xfId="24" applyFont="1" applyFill="1" applyBorder="1" applyAlignment="1" applyProtection="1">
      <alignment horizontal="center" vertical="center" wrapText="1"/>
      <protection/>
    </xf>
    <xf numFmtId="3" fontId="47" fillId="4" borderId="0" xfId="24" applyNumberFormat="1" applyFont="1" applyFill="1" applyBorder="1" applyAlignment="1" applyProtection="1">
      <alignment horizontal="center" vertical="center" wrapText="1"/>
      <protection/>
    </xf>
    <xf numFmtId="0" fontId="18" fillId="4" borderId="0" xfId="24" applyFont="1" applyFill="1" applyBorder="1" applyAlignment="1" applyProtection="1">
      <alignment vertical="center"/>
      <protection/>
    </xf>
    <xf numFmtId="0" fontId="44" fillId="4" borderId="0" xfId="47" applyFont="1" applyFill="1" applyBorder="1">
      <alignment/>
      <protection/>
    </xf>
    <xf numFmtId="165" fontId="47" fillId="4" borderId="0" xfId="39" applyNumberFormat="1" applyFont="1" applyFill="1" applyBorder="1" applyAlignment="1">
      <alignment vertical="center" wrapText="1"/>
    </xf>
    <xf numFmtId="165" fontId="47" fillId="4" borderId="0" xfId="39" applyNumberFormat="1" applyFont="1" applyFill="1" applyBorder="1" applyAlignment="1">
      <alignment horizontal="center" vertical="center" wrapText="1"/>
    </xf>
    <xf numFmtId="9" fontId="44" fillId="4" borderId="0" xfId="50" applyFont="1" applyFill="1" applyBorder="1"/>
    <xf numFmtId="10" fontId="44" fillId="4" borderId="0" xfId="50" applyNumberFormat="1" applyFont="1" applyFill="1" applyBorder="1"/>
    <xf numFmtId="0" fontId="56" fillId="0" borderId="0" xfId="47" applyFont="1">
      <alignment/>
      <protection/>
    </xf>
    <xf numFmtId="165" fontId="46" fillId="4" borderId="0" xfId="39" applyNumberFormat="1" applyFont="1" applyFill="1" applyBorder="1" applyAlignment="1">
      <alignment horizontal="right" vertical="center"/>
    </xf>
    <xf numFmtId="164" fontId="46" fillId="4" borderId="0" xfId="21" applyNumberFormat="1" applyFont="1" applyFill="1" applyBorder="1" applyAlignment="1">
      <alignment horizontal="right" vertical="center"/>
    </xf>
    <xf numFmtId="10" fontId="46" fillId="4" borderId="0" xfId="21" applyNumberFormat="1" applyFont="1" applyFill="1" applyBorder="1" applyAlignment="1">
      <alignment horizontal="right" vertical="center"/>
    </xf>
    <xf numFmtId="165" fontId="44" fillId="4" borderId="0" xfId="50" applyNumberFormat="1" applyFont="1" applyFill="1" applyBorder="1"/>
    <xf numFmtId="165" fontId="57" fillId="4" borderId="0" xfId="39" applyNumberFormat="1" applyFont="1" applyFill="1" applyBorder="1" applyAlignment="1">
      <alignment horizontal="left" vertical="center" wrapText="1"/>
    </xf>
    <xf numFmtId="0" fontId="44" fillId="0" borderId="0" xfId="47" applyFont="1">
      <alignment/>
      <protection/>
    </xf>
    <xf numFmtId="0" fontId="44" fillId="0" borderId="0" xfId="47" applyFont="1" applyBorder="1">
      <alignment/>
      <protection/>
    </xf>
    <xf numFmtId="0" fontId="53" fillId="4" borderId="0" xfId="41" applyFont="1" applyFill="1">
      <alignment/>
      <protection/>
    </xf>
    <xf numFmtId="0" fontId="44" fillId="4" borderId="0" xfId="41" applyFont="1" applyFill="1" applyBorder="1">
      <alignment/>
      <protection/>
    </xf>
    <xf numFmtId="0" fontId="18" fillId="4" borderId="0" xfId="0" applyFont="1" applyFill="1" applyBorder="1" applyAlignment="1">
      <alignment horizontal="center" vertical="center" wrapText="1"/>
    </xf>
    <xf numFmtId="0" fontId="44" fillId="4" borderId="0" xfId="24" applyFont="1" applyFill="1" applyBorder="1" applyAlignment="1">
      <alignment horizontal="left" vertical="center"/>
      <protection/>
    </xf>
    <xf numFmtId="165" fontId="18" fillId="4" borderId="0" xfId="35" applyNumberFormat="1" applyFont="1" applyFill="1" applyBorder="1" applyAlignment="1">
      <alignment horizontal="right" vertical="center"/>
    </xf>
    <xf numFmtId="165" fontId="44" fillId="4" borderId="0" xfId="41" applyNumberFormat="1" applyFont="1" applyFill="1" applyBorder="1">
      <alignment/>
      <protection/>
    </xf>
    <xf numFmtId="0" fontId="44" fillId="4" borderId="0" xfId="47" applyFont="1" applyFill="1" applyBorder="1" applyAlignment="1">
      <alignment horizontal="left" vertical="center" wrapText="1"/>
      <protection/>
    </xf>
    <xf numFmtId="165" fontId="44" fillId="4" borderId="0" xfId="35" applyNumberFormat="1" applyFont="1" applyFill="1" applyBorder="1" applyAlignment="1">
      <alignment horizontal="right" vertical="center"/>
    </xf>
    <xf numFmtId="165" fontId="44" fillId="4" borderId="0" xfId="35" applyNumberFormat="1" applyFont="1" applyFill="1" applyBorder="1"/>
    <xf numFmtId="0" fontId="18" fillId="4" borderId="0" xfId="24" applyFont="1" applyFill="1" applyBorder="1" applyAlignment="1">
      <alignment horizontal="left" vertical="center"/>
      <protection/>
    </xf>
    <xf numFmtId="9" fontId="18" fillId="4" borderId="0" xfId="158" applyNumberFormat="1" applyFont="1" applyFill="1" applyBorder="1" applyAlignment="1">
      <alignment horizontal="right" vertical="center"/>
    </xf>
    <xf numFmtId="0" fontId="44" fillId="4" borderId="0" xfId="0" applyFont="1" applyFill="1"/>
    <xf numFmtId="0" fontId="46" fillId="4" borderId="0" xfId="0" applyFont="1" applyFill="1" applyBorder="1" applyAlignment="1">
      <alignment horizontal="left" vertical="center" wrapText="1"/>
    </xf>
    <xf numFmtId="164" fontId="44" fillId="4" borderId="0" xfId="21" applyNumberFormat="1" applyFont="1" applyFill="1"/>
    <xf numFmtId="164" fontId="44" fillId="4" borderId="0" xfId="0" applyNumberFormat="1" applyFont="1" applyFill="1"/>
    <xf numFmtId="0" fontId="59" fillId="4" borderId="0" xfId="24" applyFont="1" applyFill="1" applyBorder="1" applyAlignment="1">
      <alignment horizontal="left" vertical="center"/>
      <protection/>
    </xf>
    <xf numFmtId="0" fontId="46" fillId="4" borderId="0" xfId="24" applyFont="1" applyFill="1" applyBorder="1" applyAlignment="1">
      <alignment horizontal="left" vertical="center"/>
      <protection/>
    </xf>
    <xf numFmtId="0" fontId="59" fillId="4" borderId="0" xfId="47" applyFont="1" applyFill="1" applyBorder="1" applyAlignment="1">
      <alignment horizontal="left" vertical="center" wrapText="1"/>
      <protection/>
    </xf>
    <xf numFmtId="0" fontId="44" fillId="4" borderId="0" xfId="0" applyFont="1" applyFill="1" applyAlignment="1">
      <alignment horizontal="center"/>
    </xf>
    <xf numFmtId="0" fontId="45" fillId="4" borderId="0" xfId="165" applyFont="1" applyFill="1" applyBorder="1" applyAlignment="1">
      <alignment horizontal="left" vertical="center"/>
      <protection/>
    </xf>
    <xf numFmtId="165" fontId="48" fillId="4" borderId="0" xfId="35" applyNumberFormat="1" applyFont="1" applyFill="1" applyBorder="1" applyAlignment="1">
      <alignment horizontal="right" vertical="center"/>
    </xf>
    <xf numFmtId="9" fontId="48" fillId="4" borderId="0" xfId="21" applyNumberFormat="1" applyFont="1" applyFill="1" applyBorder="1" applyAlignment="1">
      <alignment horizontal="right" vertical="center"/>
    </xf>
    <xf numFmtId="164" fontId="48" fillId="4" borderId="0" xfId="21" applyNumberFormat="1" applyFont="1" applyFill="1" applyBorder="1" applyAlignment="1">
      <alignment horizontal="right" vertical="center"/>
    </xf>
    <xf numFmtId="0" fontId="44" fillId="4" borderId="0" xfId="0" applyFont="1" applyFill="1" applyBorder="1"/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vertical="center"/>
    </xf>
    <xf numFmtId="0" fontId="60" fillId="0" borderId="0" xfId="0" applyFont="1"/>
    <xf numFmtId="1" fontId="60" fillId="0" borderId="0" xfId="40" applyNumberFormat="1" applyFont="1" applyFill="1">
      <alignment/>
      <protection/>
    </xf>
    <xf numFmtId="1" fontId="60" fillId="0" borderId="0" xfId="0" applyNumberFormat="1" applyFont="1"/>
    <xf numFmtId="9" fontId="60" fillId="0" borderId="0" xfId="21" applyFont="1"/>
    <xf numFmtId="0" fontId="61" fillId="0" borderId="0" xfId="0" applyFont="1" applyAlignment="1">
      <alignment/>
    </xf>
    <xf numFmtId="164" fontId="60" fillId="0" borderId="0" xfId="21" applyNumberFormat="1" applyFont="1"/>
    <xf numFmtId="0" fontId="49" fillId="4" borderId="0" xfId="40" applyFont="1" applyFill="1">
      <alignment/>
      <protection/>
    </xf>
    <xf numFmtId="0" fontId="62" fillId="4" borderId="0" xfId="40" applyFont="1" applyFill="1">
      <alignment/>
      <protection/>
    </xf>
    <xf numFmtId="0" fontId="47" fillId="4" borderId="0" xfId="40" applyFont="1" applyFill="1" applyBorder="1" applyAlignment="1" applyProtection="1">
      <alignment vertical="center" wrapText="1"/>
      <protection/>
    </xf>
    <xf numFmtId="0" fontId="49" fillId="4" borderId="0" xfId="40" applyFont="1" applyFill="1" applyBorder="1" applyAlignment="1">
      <alignment horizontal="right"/>
      <protection/>
    </xf>
    <xf numFmtId="0" fontId="49" fillId="4" borderId="0" xfId="40" applyFont="1" applyFill="1" applyBorder="1">
      <alignment/>
      <protection/>
    </xf>
    <xf numFmtId="0" fontId="62" fillId="4" borderId="0" xfId="40" applyFont="1" applyFill="1" applyBorder="1">
      <alignment/>
      <protection/>
    </xf>
    <xf numFmtId="0" fontId="45" fillId="4" borderId="0" xfId="40" applyFont="1" applyFill="1" applyBorder="1" applyAlignment="1">
      <alignment horizontal="left" vertical="center"/>
      <protection/>
    </xf>
    <xf numFmtId="0" fontId="48" fillId="7" borderId="0" xfId="40" applyFont="1" applyFill="1" applyBorder="1" applyAlignment="1">
      <alignment horizontal="left" vertical="center"/>
      <protection/>
    </xf>
    <xf numFmtId="165" fontId="48" fillId="7" borderId="0" xfId="35" applyNumberFormat="1" applyFont="1" applyFill="1" applyBorder="1" applyAlignment="1">
      <alignment horizontal="right" vertical="center"/>
    </xf>
    <xf numFmtId="0" fontId="48" fillId="4" borderId="0" xfId="40" applyFont="1" applyFill="1" applyBorder="1" applyAlignment="1">
      <alignment horizontal="left" vertical="center"/>
      <protection/>
    </xf>
    <xf numFmtId="164" fontId="48" fillId="7" borderId="0" xfId="21" applyNumberFormat="1" applyFont="1" applyFill="1" applyBorder="1" applyAlignment="1">
      <alignment horizontal="right" vertical="center"/>
    </xf>
    <xf numFmtId="0" fontId="44" fillId="4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horizontal="left" vertical="center"/>
    </xf>
    <xf numFmtId="165" fontId="18" fillId="7" borderId="0" xfId="25" applyNumberFormat="1" applyFont="1" applyFill="1" applyBorder="1" applyAlignment="1">
      <alignment horizontal="right" vertical="center"/>
    </xf>
    <xf numFmtId="164" fontId="44" fillId="4" borderId="0" xfId="21" applyNumberFormat="1" applyFont="1" applyFill="1" applyBorder="1" applyAlignment="1">
      <alignment vertical="center"/>
    </xf>
    <xf numFmtId="0" fontId="44" fillId="4" borderId="0" xfId="0" applyFont="1" applyFill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165" fontId="18" fillId="7" borderId="0" xfId="25" applyNumberFormat="1" applyFont="1" applyFill="1" applyAlignment="1">
      <alignment horizontal="right" vertical="center" wrapText="1"/>
    </xf>
    <xf numFmtId="0" fontId="44" fillId="4" borderId="0" xfId="0" applyFont="1" applyFill="1" applyAlignment="1">
      <alignment horizontal="left" vertical="center" wrapText="1"/>
    </xf>
    <xf numFmtId="9" fontId="44" fillId="4" borderId="0" xfId="21" applyNumberFormat="1" applyFont="1" applyFill="1"/>
    <xf numFmtId="0" fontId="44" fillId="7" borderId="0" xfId="0" applyFont="1" applyFill="1" applyAlignment="1">
      <alignment horizontal="left" vertical="center" wrapText="1"/>
    </xf>
    <xf numFmtId="9" fontId="44" fillId="4" borderId="0" xfId="0" applyNumberFormat="1" applyFont="1" applyFill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 horizontal="right"/>
    </xf>
    <xf numFmtId="0" fontId="10" fillId="0" borderId="0" xfId="23" applyFont="1" applyBorder="1" applyAlignment="1">
      <alignment vertical="center" wrapText="1"/>
      <protection/>
    </xf>
    <xf numFmtId="0" fontId="47" fillId="0" borderId="0" xfId="23" applyFont="1" applyBorder="1" applyAlignment="1">
      <alignment vertical="center" wrapText="1"/>
      <protection/>
    </xf>
    <xf numFmtId="0" fontId="46" fillId="0" borderId="0" xfId="0" applyFont="1" applyBorder="1"/>
    <xf numFmtId="0" fontId="47" fillId="0" borderId="0" xfId="0" applyFont="1" applyBorder="1"/>
    <xf numFmtId="0" fontId="49" fillId="0" borderId="0" xfId="182" applyFont="1" applyBorder="1" applyAlignment="1">
      <alignment horizontal="center" vertical="center"/>
      <protection/>
    </xf>
    <xf numFmtId="0" fontId="65" fillId="0" borderId="0" xfId="182" applyFont="1" applyBorder="1" applyAlignment="1">
      <alignment horizontal="center" wrapText="1"/>
      <protection/>
    </xf>
    <xf numFmtId="0" fontId="49" fillId="0" borderId="0" xfId="183" applyFont="1" applyBorder="1" applyAlignment="1">
      <alignment horizontal="center" vertical="center"/>
      <protection/>
    </xf>
    <xf numFmtId="0" fontId="65" fillId="0" borderId="0" xfId="183" applyFont="1" applyBorder="1" applyAlignment="1">
      <alignment horizontal="center"/>
      <protection/>
    </xf>
    <xf numFmtId="0" fontId="49" fillId="0" borderId="0" xfId="184" applyFont="1" applyBorder="1" applyAlignment="1">
      <alignment horizontal="center" vertical="center"/>
      <protection/>
    </xf>
    <xf numFmtId="0" fontId="65" fillId="0" borderId="0" xfId="184" applyFont="1" applyBorder="1" applyAlignment="1">
      <alignment horizontal="center" wrapText="1"/>
      <protection/>
    </xf>
    <xf numFmtId="0" fontId="65" fillId="0" borderId="0" xfId="23" applyFont="1" applyBorder="1" applyAlignment="1">
      <alignment horizontal="left" vertical="top" wrapText="1"/>
      <protection/>
    </xf>
    <xf numFmtId="166" fontId="65" fillId="0" borderId="0" xfId="23" applyNumberFormat="1" applyFont="1" applyBorder="1" applyAlignment="1">
      <alignment horizontal="right" vertical="top"/>
      <protection/>
    </xf>
    <xf numFmtId="164" fontId="46" fillId="0" borderId="0" xfId="21" applyNumberFormat="1" applyFont="1" applyBorder="1"/>
    <xf numFmtId="0" fontId="65" fillId="0" borderId="0" xfId="182" applyFont="1" applyBorder="1" applyAlignment="1">
      <alignment horizontal="left" vertical="top" wrapText="1"/>
      <protection/>
    </xf>
    <xf numFmtId="166" fontId="65" fillId="0" borderId="0" xfId="182" applyNumberFormat="1" applyFont="1" applyBorder="1" applyAlignment="1">
      <alignment horizontal="right" vertical="top"/>
      <protection/>
    </xf>
    <xf numFmtId="0" fontId="65" fillId="0" borderId="0" xfId="183" applyFont="1" applyBorder="1" applyAlignment="1">
      <alignment horizontal="left" vertical="top"/>
      <protection/>
    </xf>
    <xf numFmtId="166" fontId="65" fillId="0" borderId="0" xfId="183" applyNumberFormat="1" applyFont="1" applyBorder="1" applyAlignment="1">
      <alignment horizontal="right" vertical="top"/>
      <protection/>
    </xf>
    <xf numFmtId="0" fontId="65" fillId="0" borderId="0" xfId="184" applyFont="1" applyBorder="1" applyAlignment="1">
      <alignment horizontal="left" vertical="top"/>
      <protection/>
    </xf>
    <xf numFmtId="166" fontId="65" fillId="0" borderId="0" xfId="184" applyNumberFormat="1" applyFont="1" applyBorder="1" applyAlignment="1">
      <alignment horizontal="right" vertical="top"/>
      <protection/>
    </xf>
    <xf numFmtId="0" fontId="65" fillId="0" borderId="0" xfId="182" applyFont="1" applyBorder="1" applyAlignment="1">
      <alignment horizontal="left" vertical="top"/>
      <protection/>
    </xf>
    <xf numFmtId="166" fontId="47" fillId="4" borderId="0" xfId="0" applyNumberFormat="1" applyFont="1" applyFill="1" applyBorder="1"/>
    <xf numFmtId="0" fontId="2" fillId="4" borderId="0" xfId="0" applyFont="1" applyFill="1" applyBorder="1"/>
    <xf numFmtId="165" fontId="3" fillId="4" borderId="0" xfId="25" applyNumberFormat="1" applyFont="1" applyFill="1" applyBorder="1" applyAlignment="1" applyProtection="1">
      <alignment horizontal="right"/>
      <protection/>
    </xf>
    <xf numFmtId="0" fontId="2" fillId="4" borderId="0" xfId="0" applyFont="1" applyFill="1" applyAlignment="1">
      <alignment horizontal="left"/>
    </xf>
    <xf numFmtId="165" fontId="2" fillId="4" borderId="0" xfId="40" applyNumberFormat="1" applyFont="1" applyFill="1" applyBorder="1" applyAlignment="1">
      <alignment vertical="center"/>
      <protection/>
    </xf>
    <xf numFmtId="164" fontId="2" fillId="4" borderId="0" xfId="0" applyNumberFormat="1" applyFont="1" applyFill="1" applyBorder="1"/>
    <xf numFmtId="0" fontId="47" fillId="4" borderId="0" xfId="0" applyFont="1" applyFill="1" applyBorder="1" applyAlignment="1">
      <alignment horizontal="center" vertical="center" wrapText="1"/>
    </xf>
    <xf numFmtId="0" fontId="66" fillId="4" borderId="0" xfId="40" applyFont="1" applyFill="1" applyBorder="1" applyAlignment="1">
      <alignment vertical="center" wrapText="1"/>
      <protection/>
    </xf>
    <xf numFmtId="0" fontId="67" fillId="4" borderId="0" xfId="0" applyFont="1" applyFill="1" applyBorder="1"/>
    <xf numFmtId="0" fontId="47" fillId="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readingOrder="1"/>
    </xf>
    <xf numFmtId="0" fontId="32" fillId="0" borderId="0" xfId="0" applyFont="1" applyAlignment="1">
      <alignment horizontal="center" readingOrder="1"/>
    </xf>
    <xf numFmtId="0" fontId="41" fillId="0" borderId="0" xfId="0" applyFont="1" applyAlignment="1">
      <alignment horizontal="left" wrapText="1" readingOrder="1"/>
    </xf>
    <xf numFmtId="0" fontId="10" fillId="4" borderId="0" xfId="23" applyFont="1" applyFill="1" applyBorder="1" applyAlignment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center" wrapText="1"/>
    </xf>
    <xf numFmtId="0" fontId="3" fillId="0" borderId="0" xfId="23" applyFont="1" applyBorder="1" applyAlignment="1">
      <alignment horizontal="center" vertical="center" wrapText="1"/>
      <protection/>
    </xf>
    <xf numFmtId="0" fontId="47" fillId="0" borderId="0" xfId="40" applyFont="1" applyAlignment="1">
      <alignment horizontal="center" vertical="center" wrapText="1"/>
      <protection/>
    </xf>
    <xf numFmtId="0" fontId="47" fillId="0" borderId="0" xfId="40" applyFont="1" applyBorder="1" applyAlignment="1">
      <alignment horizontal="center" vertical="center" wrapText="1"/>
      <protection/>
    </xf>
    <xf numFmtId="165" fontId="9" fillId="7" borderId="0" xfId="38" applyNumberFormat="1" applyFont="1" applyFill="1" applyAlignment="1">
      <alignment horizontal="center" vertical="center" wrapText="1"/>
    </xf>
    <xf numFmtId="0" fontId="47" fillId="4" borderId="0" xfId="40" applyFont="1" applyFill="1" applyAlignment="1">
      <alignment horizontal="center" vertical="center" wrapText="1"/>
      <protection/>
    </xf>
    <xf numFmtId="0" fontId="46" fillId="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10" fillId="4" borderId="0" xfId="40" applyFont="1" applyFill="1" applyBorder="1" applyAlignment="1">
      <alignment horizontal="center" vertical="center" wrapText="1"/>
      <protection/>
    </xf>
    <xf numFmtId="0" fontId="44" fillId="4" borderId="0" xfId="24" applyFont="1" applyFill="1" applyBorder="1" applyAlignment="1">
      <alignment horizontal="center" vertical="center" wrapText="1"/>
      <protection/>
    </xf>
    <xf numFmtId="165" fontId="47" fillId="4" borderId="0" xfId="39" applyNumberFormat="1" applyFont="1" applyFill="1" applyBorder="1" applyAlignment="1">
      <alignment horizontal="center" vertical="center" wrapText="1"/>
    </xf>
    <xf numFmtId="0" fontId="58" fillId="4" borderId="0" xfId="24" applyFont="1" applyFill="1" applyBorder="1" applyAlignment="1" applyProtection="1">
      <alignment horizontal="center" vertical="center" wrapText="1"/>
      <protection/>
    </xf>
    <xf numFmtId="0" fontId="18" fillId="4" borderId="0" xfId="2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20% - Énfasis1" xfId="22"/>
    <cellStyle name="Normal_Hoja1" xfId="23"/>
    <cellStyle name="Normal 6" xfId="24"/>
    <cellStyle name="Millares 6" xfId="25"/>
    <cellStyle name="20% - Énfasis1 2" xfId="26"/>
    <cellStyle name="F2" xfId="27"/>
    <cellStyle name="F3" xfId="28"/>
    <cellStyle name="F4" xfId="29"/>
    <cellStyle name="F5" xfId="30"/>
    <cellStyle name="F6" xfId="31"/>
    <cellStyle name="F7" xfId="32"/>
    <cellStyle name="F8" xfId="33"/>
    <cellStyle name="Millares 2" xfId="34"/>
    <cellStyle name="Millares 2 2" xfId="35"/>
    <cellStyle name="Millares 3" xfId="36"/>
    <cellStyle name="Millares 4" xfId="37"/>
    <cellStyle name="Millares 5" xfId="38"/>
    <cellStyle name="Millares 5 2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Normal 7" xfId="46"/>
    <cellStyle name="Normal 7 2" xfId="47"/>
    <cellStyle name="Normal 8" xfId="48"/>
    <cellStyle name="Porcentaje 2" xfId="49"/>
    <cellStyle name="Porcentaje 3" xfId="50"/>
    <cellStyle name="Porcentual 2" xfId="51"/>
    <cellStyle name="Porcentual 3" xfId="52"/>
    <cellStyle name="Euro" xfId="53"/>
    <cellStyle name="Normal 10" xfId="54"/>
    <cellStyle name="Normal 100" xfId="55"/>
    <cellStyle name="Normal 101" xfId="56"/>
    <cellStyle name="Normal 102" xfId="57"/>
    <cellStyle name="Normal 103" xfId="58"/>
    <cellStyle name="Normal 104" xfId="59"/>
    <cellStyle name="Normal 105" xfId="60"/>
    <cellStyle name="Normal 106" xfId="61"/>
    <cellStyle name="Normal 107" xfId="62"/>
    <cellStyle name="Normal 108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 10" xfId="73"/>
    <cellStyle name="Normal 2 2 2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6 2" xfId="82"/>
    <cellStyle name="Normal 27" xfId="83"/>
    <cellStyle name="Normal 28" xfId="84"/>
    <cellStyle name="Normal 29" xfId="85"/>
    <cellStyle name="Normal 30" xfId="86"/>
    <cellStyle name="Normal 31" xfId="87"/>
    <cellStyle name="Normal 32" xfId="88"/>
    <cellStyle name="Normal 33" xfId="89"/>
    <cellStyle name="Normal 34" xfId="90"/>
    <cellStyle name="Normal 35" xfId="91"/>
    <cellStyle name="Normal 36" xfId="92"/>
    <cellStyle name="Normal 37" xfId="93"/>
    <cellStyle name="Normal 38" xfId="94"/>
    <cellStyle name="Normal 39" xfId="95"/>
    <cellStyle name="Normal 40" xfId="96"/>
    <cellStyle name="Normal 41" xfId="97"/>
    <cellStyle name="Normal 42" xfId="98"/>
    <cellStyle name="Normal 43" xfId="99"/>
    <cellStyle name="Normal 44" xfId="100"/>
    <cellStyle name="Normal 45" xfId="101"/>
    <cellStyle name="Normal 46" xfId="102"/>
    <cellStyle name="Normal 47" xfId="103"/>
    <cellStyle name="Normal 48" xfId="104"/>
    <cellStyle name="Normal 49" xfId="105"/>
    <cellStyle name="Normal 50" xfId="106"/>
    <cellStyle name="Normal 51" xfId="107"/>
    <cellStyle name="Normal 52" xfId="108"/>
    <cellStyle name="Normal 53" xfId="109"/>
    <cellStyle name="Normal 54" xfId="110"/>
    <cellStyle name="Normal 55" xfId="111"/>
    <cellStyle name="Normal 56" xfId="112"/>
    <cellStyle name="Normal 57" xfId="113"/>
    <cellStyle name="Normal 58" xfId="114"/>
    <cellStyle name="Normal 59" xfId="115"/>
    <cellStyle name="Normal 6 2" xfId="116"/>
    <cellStyle name="Normal 60" xfId="117"/>
    <cellStyle name="Normal 61" xfId="118"/>
    <cellStyle name="Normal 62" xfId="119"/>
    <cellStyle name="Normal 63" xfId="120"/>
    <cellStyle name="Normal 64" xfId="121"/>
    <cellStyle name="Normal 65" xfId="122"/>
    <cellStyle name="Normal 66" xfId="123"/>
    <cellStyle name="Normal 67" xfId="124"/>
    <cellStyle name="Normal 68" xfId="125"/>
    <cellStyle name="Normal 69" xfId="126"/>
    <cellStyle name="Normal 70" xfId="127"/>
    <cellStyle name="Normal 71" xfId="128"/>
    <cellStyle name="Normal 72" xfId="129"/>
    <cellStyle name="Normal 73" xfId="130"/>
    <cellStyle name="Normal 74" xfId="131"/>
    <cellStyle name="Normal 75" xfId="132"/>
    <cellStyle name="Normal 76" xfId="133"/>
    <cellStyle name="Normal 77" xfId="134"/>
    <cellStyle name="Normal 78" xfId="135"/>
    <cellStyle name="Normal 79" xfId="136"/>
    <cellStyle name="Normal 80" xfId="137"/>
    <cellStyle name="Normal 81" xfId="138"/>
    <cellStyle name="Normal 82" xfId="139"/>
    <cellStyle name="Normal 83" xfId="140"/>
    <cellStyle name="Normal 84" xfId="141"/>
    <cellStyle name="Normal 85" xfId="142"/>
    <cellStyle name="Normal 86" xfId="143"/>
    <cellStyle name="Normal 87" xfId="144"/>
    <cellStyle name="Normal 88" xfId="145"/>
    <cellStyle name="Normal 89" xfId="146"/>
    <cellStyle name="Normal 9" xfId="147"/>
    <cellStyle name="Normal 90" xfId="148"/>
    <cellStyle name="Normal 91" xfId="149"/>
    <cellStyle name="Normal 92" xfId="150"/>
    <cellStyle name="Normal 93" xfId="151"/>
    <cellStyle name="Normal 94" xfId="152"/>
    <cellStyle name="Normal 95" xfId="153"/>
    <cellStyle name="Normal 96" xfId="154"/>
    <cellStyle name="Normal 97" xfId="155"/>
    <cellStyle name="Normal 98" xfId="156"/>
    <cellStyle name="Normal 99" xfId="157"/>
    <cellStyle name="Porcentaje 4" xfId="158"/>
    <cellStyle name="Porcentual 2 2" xfId="159"/>
    <cellStyle name="Porcentual 3 2" xfId="160"/>
    <cellStyle name="Porcentual 4" xfId="161"/>
    <cellStyle name="Porcentual 5" xfId="162"/>
    <cellStyle name="Porcentual 7" xfId="163"/>
    <cellStyle name="Hipervínculo" xfId="164"/>
    <cellStyle name="Normal 8 2" xfId="165"/>
    <cellStyle name="Hipervínculo 2" xfId="166"/>
    <cellStyle name="Normal 2 3" xfId="167"/>
    <cellStyle name="Normal 2 3 2" xfId="168"/>
    <cellStyle name="Normal 2 3 3" xfId="169"/>
    <cellStyle name="Hipervínculo 3" xfId="170"/>
    <cellStyle name="Excel Built-in Normal" xfId="171"/>
    <cellStyle name="Normal 6 3" xfId="172"/>
    <cellStyle name="Normal 2 3 3 2" xfId="173"/>
    <cellStyle name="Normal 2 3 3 3" xfId="174"/>
    <cellStyle name="Normal 109" xfId="175"/>
    <cellStyle name="Normal 2 4" xfId="176"/>
    <cellStyle name="Normal 3 2 2" xfId="177"/>
    <cellStyle name="Normal 4 2" xfId="178"/>
    <cellStyle name="Normal 5 2" xfId="179"/>
    <cellStyle name="Normal 7 3" xfId="180"/>
    <cellStyle name="Porcentual 2 3" xfId="181"/>
    <cellStyle name="Normal_Hoja2" xfId="182"/>
    <cellStyle name="Normal_Hoja3" xfId="183"/>
    <cellStyle name="Normal_Hoja4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20675"/>
          <c:w val="0.9427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1'!$A$40:$A$53</c:f>
              <c:strCache/>
            </c:strRef>
          </c:cat>
          <c:val>
            <c:numRef>
              <c:f>'GRÁFICO 1'!$C$40:$C$53</c:f>
              <c:numCache/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u="none" baseline="0">
                <a:latin typeface="Calibri"/>
                <a:ea typeface="Calibri"/>
                <a:cs typeface="Calibri"/>
              </a:defRPr>
            </a:pPr>
          </a:p>
        </c:tx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Calibri"/>
                <a:ea typeface="Calibri"/>
                <a:cs typeface="Calibri"/>
              </a:defRPr>
            </a:pPr>
          </a:p>
        </c:txPr>
        <c:crossAx val="11432036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7'!$A$14:$A$25</c:f>
              <c:strCache/>
            </c:strRef>
          </c:cat>
          <c:val>
            <c:numRef>
              <c:f>'GRÁFICO 7'!$C$14:$C$25</c:f>
              <c:numCache/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35612507"/>
        <c:crosses val="autoZero"/>
        <c:auto val="1"/>
        <c:lblOffset val="100"/>
        <c:noMultiLvlLbl val="0"/>
      </c:catAx>
      <c:valAx>
        <c:axId val="3561250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88700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Automóviles: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598.835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8'!$A$41:$A$46</c:f>
              <c:strCache/>
            </c:strRef>
          </c:cat>
          <c:val>
            <c:numRef>
              <c:f>'GRÁFICO 8'!$C$41:$C$46</c:f>
              <c:numCache/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u="none" baseline="0">
                <a:latin typeface="Calibri"/>
                <a:ea typeface="Calibri"/>
                <a:cs typeface="Calibri"/>
              </a:defRPr>
            </a:pPr>
          </a:p>
        </c:txPr>
        <c:crossAx val="52077108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Camioneta: 388.650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8'!$E$41:$E$46</c:f>
              <c:strCache/>
            </c:strRef>
          </c:cat>
          <c:val>
            <c:numRef>
              <c:f>'GRÁFICO 8'!$G$41:$G$46</c:f>
              <c:numCache/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u="none" baseline="0">
                <a:latin typeface="Calibri"/>
                <a:ea typeface="Calibri"/>
                <a:cs typeface="Calibri"/>
              </a:defRPr>
            </a:pPr>
          </a:p>
        </c:txPr>
        <c:crossAx val="57496190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Jeep: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302.228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8'!$I$41:$I$46</c:f>
              <c:strCache/>
            </c:strRef>
          </c:cat>
          <c:val>
            <c:numRef>
              <c:f>'GRÁFICO 8'!$K$41:$K$46</c:f>
              <c:numCache/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u="none" baseline="0">
                <a:latin typeface="Calibri"/>
                <a:ea typeface="Calibri"/>
                <a:cs typeface="Calibri"/>
              </a:defRPr>
            </a:pPr>
          </a:p>
        </c:txPr>
        <c:crossAx val="26679784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Camión: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88.948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8'!$L$41:$L$46</c:f>
              <c:strCache/>
            </c:strRef>
          </c:cat>
          <c:val>
            <c:numRef>
              <c:f>'GRÁFICO 8'!$N$41:$N$46</c:f>
              <c:numCache/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u="none" baseline="0">
                <a:latin typeface="Calibri"/>
                <a:ea typeface="Calibri"/>
                <a:cs typeface="Calibri"/>
              </a:defRPr>
            </a:pPr>
          </a:p>
        </c:txPr>
        <c:crossAx val="13578866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9'!$A$45:$A$52</c:f>
              <c:numCache/>
            </c:numRef>
          </c:cat>
          <c:val>
            <c:numRef>
              <c:f>'GRÁFICO 9'!$B$45:$B$52</c:f>
              <c:numCache/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261463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13725"/>
          <c:w val="0.930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10'!$A$42:$A$48</c:f>
              <c:strCache/>
            </c:strRef>
          </c:cat>
          <c:val>
            <c:numRef>
              <c:f>'GRÁFICO 10'!$C$42:$C$48</c:f>
              <c:numCache/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crossAx val="374781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 orientation="portrait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29075"/>
          <c:w val="0.937"/>
          <c:h val="0.544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75"/>
                  <c:y val="-0.04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1"/>
              <c:layout>
                <c:manualLayout>
                  <c:x val="-0.032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2"/>
              <c:layout>
                <c:manualLayout>
                  <c:x val="-0.03025"/>
                  <c:y val="-0.05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3"/>
              <c:layout>
                <c:manualLayout>
                  <c:x val="-0.03925"/>
                  <c:y val="0.06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4"/>
              <c:layout>
                <c:manualLayout>
                  <c:x val="-0.0285"/>
                  <c:y val="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5"/>
              <c:layout>
                <c:manualLayout>
                  <c:x val="-0.03425"/>
                  <c:y val="-0.03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6"/>
              <c:layout>
                <c:manualLayout>
                  <c:x val="-0.0247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7"/>
              <c:layout>
                <c:manualLayout>
                  <c:x val="-0.028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8"/>
              <c:layout>
                <c:manualLayout>
                  <c:x val="-0.03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9"/>
              <c:layout>
                <c:manualLayout>
                  <c:x val="-0.0267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10"/>
              <c:layout>
                <c:manualLayout>
                  <c:x val="-0.032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dLbl>
              <c:idx val="11"/>
              <c:layout>
                <c:manualLayout>
                  <c:x val="-0.00725"/>
                  <c:y val="-0.05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. </c:separator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. </c:separator>
          </c:dLbls>
          <c:cat>
            <c:strRef>
              <c:f>'GRÁFICO 11'!$C$18:$N$18</c:f>
              <c:strCache/>
            </c:strRef>
          </c:cat>
          <c:val>
            <c:numRef>
              <c:f>'GRÁFICO 11'!$C$19:$N$19</c:f>
              <c:numCache/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crossAx val="15828688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655"/>
          <c:w val="0.9275"/>
          <c:h val="0.64125"/>
        </c:manualLayout>
      </c:layout>
      <c:lineChart>
        <c:grouping val="standard"/>
        <c:varyColors val="0"/>
        <c:ser>
          <c:idx val="0"/>
          <c:order val="0"/>
          <c:tx>
            <c:v>PICHINCHA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0.024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2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025"/>
                  <c:y val="-0.0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2"/>
                  <c:y val="-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85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5"/>
                  <c:y val="-0.03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8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5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2"/>
                  <c:y val="-0.03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2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'GRÁFICO 11'!$C$18:$N$18</c:f>
              <c:strCache/>
            </c:strRef>
          </c:cat>
          <c:val>
            <c:numRef>
              <c:f>'GRÁFICO 11'!$C$36:$N$36</c:f>
              <c:numCache/>
            </c:numRef>
          </c:val>
          <c:smooth val="0"/>
        </c:ser>
        <c:ser>
          <c:idx val="1"/>
          <c:order val="1"/>
          <c:tx>
            <c:v>GUAYAS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47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67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47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85"/>
                  <c:y val="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67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2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75"/>
                  <c:y val="0.06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675"/>
                  <c:y val="0.05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12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95"/>
                  <c:y val="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'GRÁFICO 11'!$C$18:$N$18</c:f>
              <c:strCache/>
            </c:strRef>
          </c:cat>
          <c:val>
            <c:numRef>
              <c:f>'GRÁFICO 11'!$C$28:$N$28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705532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9525"/>
          <c:y val="0.8795"/>
          <c:w val="0.8495"/>
          <c:h val="0.0855"/>
        </c:manualLayout>
      </c:layout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"/>
          <c:y val="0.04"/>
          <c:w val="0.57675"/>
          <c:h val="0.8025"/>
        </c:manualLayout>
      </c:layout>
      <c:pie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5975"/>
                  <c:y val="0.1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46"/>
                  <c:y val="0.09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35"/>
                  <c:y val="-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66"/>
                  <c:y val="0.01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125"/>
                  <c:y val="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25"/>
                  <c:y val="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6"/>
                  <c:y val="-0.02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12'!$A$35:$A$42</c:f>
              <c:strCache/>
            </c:strRef>
          </c:cat>
          <c:val>
            <c:numRef>
              <c:f>'GRÁFICO 12'!$C$35:$C$42</c:f>
              <c:numCache/>
            </c:numRef>
          </c:val>
        </c:ser>
        <c:firstSliceAng val="232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75"/>
          <c:y val="0.025"/>
          <c:w val="0.40325"/>
          <c:h val="0.96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5575"/>
                  <c:y val="0.0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425"/>
                  <c:y val="-0.01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"/>
                  <c:y val="0.0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2'!$A$25:$A$28</c:f>
              <c:strCache/>
            </c:strRef>
          </c:cat>
          <c:val>
            <c:numRef>
              <c:f>'GRÁFICO 2'!$C$25:$C$28</c:f>
              <c:numCache/>
            </c:numRef>
          </c:val>
        </c:ser>
        <c:firstSliceAng val="11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CHOQUES: 15.976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75"/>
          <c:y val="0.132"/>
          <c:w val="0.8615"/>
          <c:h val="0.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13'!$C$40</c:f>
              <c:strCache>
                <c:ptCount val="1"/>
                <c:pt idx="0">
                  <c:v>CHOQUES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32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-0.19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7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6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-0.05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5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"/>
                  <c:y val="-0.16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13'!$B$41:$B$47</c:f>
              <c:strCache/>
            </c:strRef>
          </c:cat>
          <c:val>
            <c:numRef>
              <c:f>'GRÁFICO 13'!$C$41:$C$47</c:f>
              <c:numCache/>
            </c:numRef>
          </c:val>
        </c:ser>
        <c:overlap val="100"/>
        <c:gapWidth val="38"/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1500000"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4610180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9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ATROPELLOS: 5.140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75"/>
          <c:y val="0.15375"/>
          <c:w val="0.8705"/>
          <c:h val="0.55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13'!$D$40</c:f>
              <c:strCache>
                <c:ptCount val="1"/>
                <c:pt idx="0">
                  <c:v>ATROPELLOS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289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25"/>
                  <c:y val="-0.17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4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"/>
                  <c:y val="-0.04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15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13'!$B$41:$B$47</c:f>
              <c:strCache/>
            </c:strRef>
          </c:cat>
          <c:val>
            <c:numRef>
              <c:f>'GRÁFICO 13'!$D$41:$D$47</c:f>
              <c:numCache/>
            </c:numRef>
          </c:val>
        </c:ser>
        <c:overlap val="100"/>
        <c:gapWidth val="38"/>
        <c:axId val="51961166"/>
        <c:axId val="64997311"/>
      </c:barChart>
      <c:catAx>
        <c:axId val="519611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1500000"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1961166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ESTRELLAMIENTOS: 4.624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75"/>
          <c:y val="0.16025"/>
          <c:w val="0.86175"/>
          <c:h val="0.553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13'!$E$40</c:f>
              <c:strCache>
                <c:ptCount val="1"/>
                <c:pt idx="0">
                  <c:v>ESTRELLAMIENTOS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28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75"/>
                  <c:y val="-0.13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-0.062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62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5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5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12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13'!$B$41:$B$47</c:f>
              <c:strCache/>
            </c:strRef>
          </c:cat>
          <c:val>
            <c:numRef>
              <c:f>'GRÁFICO 13'!$E$41:$E$47</c:f>
              <c:numCache/>
            </c:numRef>
          </c:val>
        </c:ser>
        <c:overlap val="100"/>
        <c:gapWidth val="38"/>
        <c:axId val="48104888"/>
        <c:axId val="30290809"/>
      </c:barChart>
      <c:catAx>
        <c:axId val="481048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8104888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ROZAMIENTOS: 2.597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75"/>
          <c:y val="0.1395"/>
          <c:w val="0.87125"/>
          <c:h val="0.568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'GRÁFICO 13'!$F$40</c:f>
              <c:strCache>
                <c:ptCount val="1"/>
                <c:pt idx="0">
                  <c:v>ROZAMIENTOS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286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12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4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105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4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81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13'!$B$41:$B$47</c:f>
              <c:strCache/>
            </c:strRef>
          </c:cat>
          <c:val>
            <c:numRef>
              <c:f>'GRÁFICO 13'!$F$41:$F$47</c:f>
              <c:numCache/>
            </c:numRef>
          </c:val>
        </c:ser>
        <c:overlap val="100"/>
        <c:gapWidth val="38"/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u="none" baseline="0">
                <a:latin typeface="Calibri"/>
                <a:ea typeface="Calibri"/>
                <a:cs typeface="Calibri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181826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16325"/>
          <c:w val="0.9475"/>
          <c:h val="0.6875"/>
        </c:manualLayout>
      </c:layout>
      <c:barChart>
        <c:barDir val="col"/>
        <c:grouping val="stacked"/>
        <c:varyColors val="0"/>
        <c:ser>
          <c:idx val="1"/>
          <c:order val="0"/>
          <c:tx>
            <c:v>CHOQUES: 15.976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14'!$C$44:$N$44</c:f>
              <c:strCache/>
            </c:strRef>
          </c:cat>
          <c:val>
            <c:numRef>
              <c:f>'GRÁFICO 14'!$C$46:$N$46</c:f>
              <c:numCache/>
            </c:numRef>
          </c:val>
        </c:ser>
        <c:ser>
          <c:idx val="0"/>
          <c:order val="1"/>
          <c:tx>
            <c:v>ATROPELLOS: 5.140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14'!$C$44:$N$44</c:f>
              <c:strCache/>
            </c:strRef>
          </c:cat>
          <c:val>
            <c:numRef>
              <c:f>'GRÁFICO 14'!$C$47:$N$47</c:f>
              <c:numCache/>
            </c:numRef>
          </c:val>
        </c:ser>
        <c:ser>
          <c:idx val="2"/>
          <c:order val="2"/>
          <c:tx>
            <c:v>ESTRELLAMIENTOS: 4.624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"/>
                  <c:y val="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5"/>
                  <c:y val="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0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5"/>
                  <c:y val="0.00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5"/>
                  <c:y val="0.0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3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0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'GRÁFICO 14'!$C$48:$N$48</c:f>
              <c:numCache/>
            </c:numRef>
          </c:val>
        </c:ser>
        <c:overlap val="100"/>
        <c:gapWidth val="98"/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u="none" baseline="0">
                <a:latin typeface="Calibri"/>
                <a:ea typeface="Calibri"/>
                <a:cs typeface="Calibri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318359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4425"/>
          <c:y val="0.91725"/>
          <c:w val="0.77025"/>
          <c:h val="0.08275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 orientation="landscape"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"/>
          <c:y val="0.048"/>
          <c:w val="0.569"/>
          <c:h val="0.8597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725"/>
                  <c:y val="0.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05"/>
                  <c:y val="0.06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4"/>
                  <c:y val="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EMBRIAGUEZ O         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    DROGA 7,0%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975"/>
                  <c:y val="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IMPRUDENCIA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DEL PEATÓN
4,7%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5"/>
                  <c:y val="0.00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55"/>
                  <c:y val="-0.0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15'!$A$20:$A$26</c:f>
              <c:strCache/>
            </c:strRef>
          </c:cat>
          <c:val>
            <c:numRef>
              <c:f>'GRÁFICO 15'!$B$20:$B$26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15'!$A$20:$A$26</c:f>
              <c:strCache/>
            </c:strRef>
          </c:cat>
          <c:val>
            <c:numRef>
              <c:f>'GRÁFICO 15'!$C$20:$C$30</c:f>
              <c:numCache/>
            </c:numRef>
          </c:val>
        </c:ser>
        <c:firstSliceAng val="299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paperSize="9"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148"/>
          <c:w val="0.928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v>IMPERICIA E IMPRUDENCIA DEL CONDUCTOR: 16.612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.00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75"/>
                  <c:y val="0.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7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7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16'!$C$21:$N$21</c:f>
              <c:strCache/>
            </c:strRef>
          </c:cat>
          <c:val>
            <c:numRef>
              <c:f>'GRÁFICO 16'!$C$26:$N$26</c:f>
              <c:numCache/>
            </c:numRef>
          </c:val>
        </c:ser>
        <c:ser>
          <c:idx val="1"/>
          <c:order val="1"/>
          <c:tx>
            <c:v>NO RESPETAR LAS SEÑALES DE TRÁNSITO: 6.279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5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525"/>
                  <c:y val="0.0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95"/>
                  <c:y val="0.01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16'!$C$21:$N$21</c:f>
              <c:strCache/>
            </c:strRef>
          </c:cat>
          <c:val>
            <c:numRef>
              <c:f>'GRÁFICO 16'!$C$29:$N$29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crossAx val="565446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65"/>
          <c:y val="0.9315"/>
          <c:w val="0.94225"/>
          <c:h val="0.0685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11775"/>
          <c:w val="0.91675"/>
          <c:h val="0.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17'!$C$50</c:f>
              <c:strCache>
                <c:ptCount val="1"/>
                <c:pt idx="0">
                  <c:v>HERIDOS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17'!$A$51:$A$54</c:f>
              <c:numCache/>
            </c:numRef>
          </c:cat>
          <c:val>
            <c:numRef>
              <c:f>'GRÁFICO 17'!$C$51:$C$54</c:f>
              <c:numCache/>
            </c:numRef>
          </c:val>
        </c:ser>
        <c:ser>
          <c:idx val="1"/>
          <c:order val="1"/>
          <c:tx>
            <c:strRef>
              <c:f>'GRÁFICO 17'!$B$50</c:f>
              <c:strCache>
                <c:ptCount val="1"/>
                <c:pt idx="0">
                  <c:v>MUERTOS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17'!$A$51:$A$54</c:f>
              <c:numCache/>
            </c:numRef>
          </c:cat>
          <c:val>
            <c:numRef>
              <c:f>'GRÁFICO 17'!$B$51:$B$54</c:f>
              <c:numCache/>
            </c:numRef>
          </c:val>
        </c:ser>
        <c:overlap val="100"/>
        <c:gapWidth val="198"/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crossAx val="16717472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88225"/>
          <c:w val="0.596"/>
          <c:h val="0.050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305"/>
          <c:w val="0.932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18'!$C$28:$D$28</c:f>
              <c:strCache/>
            </c:strRef>
          </c:cat>
          <c:val>
            <c:numRef>
              <c:f>'GRÁFICO 18'!$C$29:$D$29</c:f>
              <c:numCache/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Calibri"/>
                <a:ea typeface="Calibri"/>
                <a:cs typeface="Calibri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delete val="1"/>
        <c:majorTickMark val="out"/>
        <c:minorTickMark val="none"/>
        <c:tickLblPos val="none"/>
        <c:crossAx val="11937962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"/>
          <c:y val="0.051"/>
          <c:w val="0.56575"/>
          <c:h val="0.731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'GRÁFICO 18'!$D$35</c:f>
              <c:strCache>
                <c:ptCount val="1"/>
                <c:pt idx="0">
                  <c:v>HERIDOS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18'!$A$36:$A$42</c:f>
              <c:strCache/>
            </c:strRef>
          </c:cat>
          <c:val>
            <c:numRef>
              <c:f>'GRÁFICO 18'!$D$36:$D$42</c:f>
              <c:numCache/>
            </c:numRef>
          </c:val>
        </c:ser>
        <c:ser>
          <c:idx val="0"/>
          <c:order val="1"/>
          <c:tx>
            <c:strRef>
              <c:f>'GRÁFICO 18'!$C$35</c:f>
              <c:strCache>
                <c:ptCount val="1"/>
                <c:pt idx="0">
                  <c:v>MUERTOS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18'!$A$36:$A$42</c:f>
              <c:strCache/>
            </c:strRef>
          </c:cat>
          <c:val>
            <c:numRef>
              <c:f>'GRÁFICO 18'!$C$36:$C$42</c:f>
              <c:numCache/>
            </c:numRef>
          </c:val>
        </c:ser>
        <c:overlap val="100"/>
        <c:gapWidth val="46"/>
        <c:axId val="27450836"/>
        <c:axId val="45730933"/>
      </c:barChart>
      <c:catAx>
        <c:axId val="274508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  <c:max val="10000"/>
        </c:scaling>
        <c:axPos val="b"/>
        <c:delete val="1"/>
        <c:majorTickMark val="out"/>
        <c:minorTickMark val="none"/>
        <c:tickLblPos val="nextTo"/>
        <c:crossAx val="2745083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3"/>
          <c:y val="0.825"/>
          <c:w val="0.65575"/>
          <c:h val="0.07575"/>
        </c:manualLayout>
      </c:layout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"/>
          <c:y val="0.05625"/>
          <c:w val="0.4895"/>
          <c:h val="0.876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 598.835 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31,1%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1215"/>
                  <c:y val="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 431.215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22,4%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388.650 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20,2%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895"/>
                  <c:y val="0.08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 302.228 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15,7%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 204.440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10,6%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 3'!$A$25:$A$29</c:f>
              <c:strCache/>
            </c:strRef>
          </c:cat>
          <c:val>
            <c:numRef>
              <c:f>'GRÁFICO 3'!$B$25:$B$29</c:f>
              <c:numCache/>
            </c:numRef>
          </c:val>
        </c:ser>
        <c:firstSliceAng val="115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4"/>
          <c:w val="0.923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19'!$AY$8</c:f>
              <c:strCache>
                <c:ptCount val="1"/>
                <c:pt idx="0">
                  <c:v>Nacionales: 97.972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19'!$AX$9:$AX$12</c:f>
              <c:strCache/>
            </c:strRef>
          </c:cat>
          <c:val>
            <c:numRef>
              <c:f>'GRÁFICO 19'!$AY$9:$AY$12</c:f>
              <c:numCache/>
            </c:numRef>
          </c:val>
        </c:ser>
        <c:ser>
          <c:idx val="1"/>
          <c:order val="1"/>
          <c:tx>
            <c:strRef>
              <c:f>'GRÁFICO 19'!$AZ$8</c:f>
              <c:strCache>
                <c:ptCount val="1"/>
                <c:pt idx="0">
                  <c:v>Extranjeros: 33.347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3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19'!$AX$9:$AX$12</c:f>
              <c:strCache/>
            </c:strRef>
          </c:cat>
          <c:val>
            <c:numRef>
              <c:f>'GRÁFICO 19'!$AZ$9:$AZ$12</c:f>
              <c:numCache/>
            </c:numRef>
          </c:val>
        </c:ser>
        <c:overlap val="100"/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9252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91125"/>
          <c:w val="0.96375"/>
          <c:h val="0.0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03375"/>
          <c:w val="0.931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20'!$A$45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25"/>
                  <c:y val="-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5"/>
                  <c:y val="0.02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725"/>
                  <c:y val="-0.04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425"/>
                  <c:y val="0.04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55"/>
                  <c:y val="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875"/>
                  <c:y val="-0.05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075"/>
                  <c:y val="-0.05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4"/>
                  <c:y val="0.05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'GRÁFICO 20'!$B$40:$M$40</c:f>
              <c:strCache/>
            </c:strRef>
          </c:cat>
          <c:val>
            <c:numRef>
              <c:f>'GRÁFICO 20'!$B$45:$M$45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18537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3825"/>
          <c:w val="0.7795"/>
          <c:h val="0.80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 21'!$C$34</c:f>
              <c:strCache>
                <c:ptCount val="1"/>
                <c:pt idx="0">
                  <c:v>HOMBRE: 54.916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21'!$A$36:$A$44</c:f>
              <c:strCache/>
            </c:strRef>
          </c:cat>
          <c:val>
            <c:numRef>
              <c:f>'GRÁFICO 21'!$D$36:$D$44</c:f>
              <c:numCache/>
            </c:numRef>
          </c:val>
        </c:ser>
        <c:ser>
          <c:idx val="1"/>
          <c:order val="1"/>
          <c:tx>
            <c:strRef>
              <c:f>'GRÁFICO 21'!$E$34</c:f>
              <c:strCache>
                <c:ptCount val="1"/>
                <c:pt idx="0">
                  <c:v>MUJER: 71.537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21'!$A$36:$A$44</c:f>
              <c:strCache/>
            </c:strRef>
          </c:cat>
          <c:val>
            <c:numRef>
              <c:f>'GRÁFICO 21'!$F$36:$F$44</c:f>
              <c:numCache/>
            </c:numRef>
          </c:val>
        </c:ser>
        <c:ser>
          <c:idx val="2"/>
          <c:order val="2"/>
          <c:tx>
            <c:strRef>
              <c:f>'GRÁFICO 21'!$G$34</c:f>
              <c:strCache>
                <c:ptCount val="1"/>
                <c:pt idx="0">
                  <c:v>NO INFORMA: 4.866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21'!$A$36:$A$44</c:f>
              <c:strCache/>
            </c:strRef>
          </c:cat>
          <c:val>
            <c:numRef>
              <c:f>'GRÁFICO 21'!$H$36:$H$44</c:f>
              <c:numCache/>
            </c:numRef>
          </c:val>
        </c:ser>
        <c:overlap val="100"/>
        <c:gapWidth val="68"/>
        <c:axId val="39400466"/>
        <c:axId val="19059875"/>
      </c:barChart>
      <c:catAx>
        <c:axId val="3940046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u="none" baseline="0">
                <a:latin typeface="Calibri"/>
                <a:ea typeface="Calibri"/>
                <a:cs typeface="Calibri"/>
              </a:defRPr>
            </a:pPr>
          </a:p>
        </c:tx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394004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425"/>
          <c:y val="0.93825"/>
          <c:w val="0.83125"/>
          <c:h val="0.05925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75"/>
          <c:y val="0"/>
          <c:w val="0.51875"/>
          <c:h val="0.946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4"/>
          </c:dPt>
          <c:dLbls>
            <c:dLbl>
              <c:idx val="0"/>
              <c:layout>
                <c:manualLayout>
                  <c:x val="0.161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7875"/>
                  <c:y val="-0.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575"/>
                  <c:y val="-0.01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22'!$A$30:$A$32</c:f>
              <c:strCache/>
            </c:strRef>
          </c:cat>
          <c:val>
            <c:numRef>
              <c:f>'GRÁFICO 22'!$B$30:$B$32</c:f>
              <c:numCache/>
            </c:numRef>
          </c:val>
        </c:ser>
        <c:firstSliceAng val="202"/>
      </c:pieChart>
    </c:plotArea>
    <c:plotVisOnly val="1"/>
    <c:dispBlanksAs val="gap"/>
    <c:showDLblsOverMax val="0"/>
  </c:chart>
  <c:spPr>
    <a:ln>
      <a:solidFill>
        <a:schemeClr val="bg1"/>
      </a:solidFill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23'!$A$59</c:f>
              <c:strCache>
                <c:ptCount val="1"/>
                <c:pt idx="0">
                  <c:v>CENTRO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23'!$B$58:$J$58</c:f>
              <c:strCache/>
            </c:strRef>
          </c:cat>
          <c:val>
            <c:numRef>
              <c:f>'GRÁFICO 23'!$B$59:$J$59</c:f>
              <c:numCache/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73211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24'!$A$39:$A$48</c:f>
              <c:strCache/>
            </c:strRef>
          </c:cat>
          <c:val>
            <c:numRef>
              <c:f>'GRÁFICO 24'!$C$39:$C$48</c:f>
              <c:numCache/>
            </c:numRef>
          </c:val>
        </c:ser>
        <c:gapWidth val="53"/>
        <c:axId val="3114118"/>
        <c:axId val="28027063"/>
      </c:barChart>
      <c:catAx>
        <c:axId val="3114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1141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Tráfico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Aéreo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Regular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Total 3.913.769</a:t>
            </a:r>
          </a:p>
        </c:rich>
      </c:tx>
      <c:layout>
        <c:manualLayout>
          <c:xMode val="edge"/>
          <c:yMode val="edge"/>
          <c:x val="0.55975"/>
          <c:y val="0.14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"/>
          <c:y val="0.02725"/>
          <c:w val="0.91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25'!$B$39</c:f>
              <c:strCache>
                <c:ptCount val="1"/>
                <c:pt idx="0">
                  <c:v>Pasajeros entrados: 1.962.663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9"/>
                  <c:y val="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25'!$A$40:$A$43</c:f>
              <c:strCache/>
            </c:strRef>
          </c:cat>
          <c:val>
            <c:numRef>
              <c:f>'GRÁFICO 25'!$B$40:$B$43</c:f>
              <c:numCache/>
            </c:numRef>
          </c:val>
        </c:ser>
        <c:ser>
          <c:idx val="1"/>
          <c:order val="1"/>
          <c:tx>
            <c:strRef>
              <c:f>'GRÁFICO 25'!$C$39</c:f>
              <c:strCache>
                <c:ptCount val="1"/>
                <c:pt idx="0">
                  <c:v>Pasajeros salidos: 1.951.106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875"/>
                  <c:y val="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25'!$A$40:$A$43</c:f>
              <c:strCache/>
            </c:strRef>
          </c:cat>
          <c:val>
            <c:numRef>
              <c:f>'GRÁFICO 25'!$C$40:$C$43</c:f>
              <c:numCache/>
            </c:numRef>
          </c:val>
        </c:ser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916976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225"/>
          <c:y val="0.892"/>
          <c:w val="0.93775"/>
          <c:h val="0.08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Tráfico Aéreo </a:t>
            </a:r>
            <a:r>
              <a:rPr lang="en-US" cap="none" sz="1100" b="1" u="none" baseline="0">
                <a:latin typeface="Calibri"/>
                <a:ea typeface="Calibri"/>
                <a:cs typeface="Calibri"/>
              </a:rPr>
              <a:t>No</a:t>
            </a:r>
            <a:r>
              <a:rPr lang="en-US" cap="none" sz="1100" b="1" u="none" baseline="0">
                <a:latin typeface="Calibri"/>
                <a:ea typeface="Calibri"/>
                <a:cs typeface="Calibri"/>
              </a:rPr>
              <a:t> regular</a:t>
            </a:r>
            <a:r>
              <a:rPr lang="en-US" cap="none" sz="1100" b="1" u="none" baseline="0">
                <a:latin typeface="Calibri"/>
                <a:ea typeface="Calibri"/>
                <a:cs typeface="Calibri"/>
              </a:rPr>
              <a:t>
Total: 49.520</a:t>
            </a:r>
          </a:p>
        </c:rich>
      </c:tx>
      <c:layout>
        <c:manualLayout>
          <c:xMode val="edge"/>
          <c:yMode val="edge"/>
          <c:x val="0.3325"/>
          <c:y val="0.02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0575"/>
          <c:w val="0.923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25'!$B$48</c:f>
              <c:strCache>
                <c:ptCount val="1"/>
                <c:pt idx="0">
                  <c:v>Pasajeros entrados: 23.117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75"/>
                  <c:y val="0.01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25'!$A$49:$A$52</c:f>
              <c:strCache/>
            </c:strRef>
          </c:cat>
          <c:val>
            <c:numRef>
              <c:f>'GRÁFICO 25'!$B$49:$B$52</c:f>
              <c:numCache/>
            </c:numRef>
          </c:val>
        </c:ser>
        <c:ser>
          <c:idx val="1"/>
          <c:order val="1"/>
          <c:tx>
            <c:strRef>
              <c:f>'GRÁFICO 25'!$C$48</c:f>
              <c:strCache>
                <c:ptCount val="1"/>
                <c:pt idx="0">
                  <c:v>Pasajeros salidos: 26.403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6"/>
                  <c:y val="0.01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25'!$A$49:$A$52</c:f>
              <c:strCache/>
            </c:strRef>
          </c:cat>
          <c:val>
            <c:numRef>
              <c:f>'GRÁFICO 25'!$C$49:$C$52</c:f>
              <c:numCache/>
            </c:numRef>
          </c:val>
        </c:ser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crossAx val="306343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225"/>
          <c:y val="0.887"/>
          <c:w val="0.8845"/>
          <c:h val="0.09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5"/>
          <c:y val="0.019"/>
          <c:w val="0.847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26'!$I$40</c:f>
              <c:strCache>
                <c:ptCount val="1"/>
                <c:pt idx="0">
                  <c:v>QUITO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26'!$G$41:$G$48</c:f>
              <c:strCache/>
            </c:strRef>
          </c:cat>
          <c:val>
            <c:numRef>
              <c:f>'GRÁFICO 26'!$I$41:$I$48</c:f>
              <c:numCache/>
            </c:numRef>
          </c:val>
        </c:ser>
        <c:ser>
          <c:idx val="1"/>
          <c:order val="1"/>
          <c:tx>
            <c:strRef>
              <c:f>'GRÁFICO 26'!$J$40</c:f>
              <c:strCache>
                <c:ptCount val="1"/>
                <c:pt idx="0">
                  <c:v>GUAYAQUIL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26'!$G$41:$G$48</c:f>
              <c:strCache/>
            </c:strRef>
          </c:cat>
          <c:val>
            <c:numRef>
              <c:f>'GRÁFICO 26'!$J$41:$J$48</c:f>
              <c:numCache/>
            </c:numRef>
          </c:val>
        </c:ser>
        <c:ser>
          <c:idx val="2"/>
          <c:order val="2"/>
          <c:tx>
            <c:strRef>
              <c:f>'GRÁFICO 26'!$K$40</c:f>
              <c:strCache>
                <c:ptCount val="1"/>
                <c:pt idx="0">
                  <c:v>MANTA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595"/>
                  <c:y val="0.0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26'!$G$41:$G$48</c:f>
              <c:strCache/>
            </c:strRef>
          </c:cat>
          <c:val>
            <c:numRef>
              <c:f>'GRÁFICO 26'!$K$41:$K$48</c:f>
              <c:numCache/>
            </c:numRef>
          </c:val>
        </c:ser>
        <c:ser>
          <c:idx val="3"/>
          <c:order val="3"/>
          <c:tx>
            <c:strRef>
              <c:f>'GRÁFICO 26'!$L$40</c:f>
              <c:strCache>
                <c:ptCount val="1"/>
                <c:pt idx="0">
                  <c:v>ESMERALDAS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6125"/>
                  <c:y val="-0.03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26'!$G$41:$G$48</c:f>
              <c:strCache/>
            </c:strRef>
          </c:cat>
          <c:val>
            <c:numRef>
              <c:f>'GRÁFICO 26'!$L$41:$L$48</c:f>
              <c:numCache/>
            </c:numRef>
          </c:val>
        </c:ser>
        <c:overlap val="100"/>
        <c:gapWidth val="144"/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Calibri"/>
                <a:ea typeface="Calibri"/>
                <a:cs typeface="Calibri"/>
              </a:defRPr>
            </a:pPr>
          </a:p>
        </c:txPr>
        <c:crossAx val="654642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245"/>
          <c:w val="0.80875"/>
          <c:h val="0.0512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"/>
          <c:y val="0.027"/>
          <c:w val="0.88525"/>
          <c:h val="0.6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27'!$I$40</c:f>
              <c:strCache>
                <c:ptCount val="1"/>
                <c:pt idx="0">
                  <c:v>QUITO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27'!$G$41:$G$48</c:f>
              <c:strCache/>
            </c:strRef>
          </c:cat>
          <c:val>
            <c:numRef>
              <c:f>'GRÁFICO 27'!$I$41:$I$48</c:f>
              <c:numCache/>
            </c:numRef>
          </c:val>
        </c:ser>
        <c:ser>
          <c:idx val="1"/>
          <c:order val="1"/>
          <c:tx>
            <c:strRef>
              <c:f>'GRÁFICO 27'!$J$40</c:f>
              <c:strCache>
                <c:ptCount val="1"/>
                <c:pt idx="0">
                  <c:v>GUAYAQUIL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27'!$G$41:$G$48</c:f>
              <c:strCache/>
            </c:strRef>
          </c:cat>
          <c:val>
            <c:numRef>
              <c:f>'GRÁFICO 27'!$J$41:$J$48</c:f>
              <c:numCache/>
            </c:numRef>
          </c:val>
        </c:ser>
        <c:ser>
          <c:idx val="2"/>
          <c:order val="2"/>
          <c:tx>
            <c:strRef>
              <c:f>'GRÁFICO 27'!$K$40</c:f>
              <c:strCache>
                <c:ptCount val="1"/>
                <c:pt idx="0">
                  <c:v>MANTA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5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27'!$G$41:$G$48</c:f>
              <c:strCache/>
            </c:strRef>
          </c:cat>
          <c:val>
            <c:numRef>
              <c:f>'GRÁFICO 27'!$K$41:$K$48</c:f>
              <c:numCache/>
            </c:numRef>
          </c:val>
        </c:ser>
        <c:ser>
          <c:idx val="3"/>
          <c:order val="3"/>
          <c:tx>
            <c:strRef>
              <c:f>'GRÁFICO 27'!$L$40</c:f>
              <c:strCache>
                <c:ptCount val="1"/>
                <c:pt idx="0">
                  <c:v>ESMERALDAS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5925"/>
                  <c:y val="-0.03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27'!$G$41:$G$48</c:f>
              <c:strCache/>
            </c:strRef>
          </c:cat>
          <c:val>
            <c:numRef>
              <c:f>'GRÁFICO 27'!$L$41:$L$48</c:f>
              <c:numCache/>
            </c:numRef>
          </c:val>
        </c:ser>
        <c:overlap val="100"/>
        <c:gapWidth val="144"/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Calibri"/>
                <a:ea typeface="Calibri"/>
                <a:cs typeface="Calibri"/>
              </a:defRPr>
            </a:pPr>
          </a:p>
        </c:txPr>
        <c:crossAx val="1002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215"/>
          <c:w val="0.8655"/>
          <c:h val="0.0512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AUTOMÓVIL: 598.835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57"/>
          <c:w val="0.899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4'!$B$12</c:f>
              <c:strCache>
                <c:ptCount val="1"/>
                <c:pt idx="0">
                  <c:v>Automovil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4'!$A$13:$A$18</c:f>
              <c:strCache/>
            </c:strRef>
          </c:cat>
          <c:val>
            <c:numRef>
              <c:f>'GRÁFICO 4'!$C$13:$C$18</c:f>
              <c:numCache/>
            </c:numRef>
          </c:val>
        </c:ser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u="none" baseline="0">
                <a:latin typeface="Calibri"/>
                <a:ea typeface="Calibri"/>
                <a:cs typeface="Calibri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53579694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75"/>
          <c:y val="0.13925"/>
          <c:w val="0.8065"/>
          <c:h val="0.781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1775"/>
                  <c:y val="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575"/>
                  <c:y val="0.07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28'!$A$41:$A$43</c:f>
              <c:strCache/>
            </c:strRef>
          </c:cat>
          <c:val>
            <c:numRef>
              <c:f>'GRÁFICO 28'!$E$41:$E$43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75"/>
          <c:y val="0.12725"/>
          <c:w val="0.8065"/>
          <c:h val="0.788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26"/>
                  <c:y val="-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325"/>
                  <c:y val="0.02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'GRÁFICO 28'!$A$41:$A$43</c:f>
              <c:strCache/>
            </c:strRef>
          </c:cat>
          <c:val>
            <c:numRef>
              <c:f>'GRÁFICO 28'!$D$41:$D$43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515"/>
          <c:w val="0.90525"/>
          <c:h val="0.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29'!$F$15</c:f>
              <c:strCache>
                <c:ptCount val="1"/>
                <c:pt idx="0">
                  <c:v>QUITO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29'!$A$17:$A$23</c:f>
              <c:strCache/>
            </c:strRef>
          </c:cat>
          <c:val>
            <c:numRef>
              <c:f>'GRÁFICO 29'!$F$17:$F$23</c:f>
              <c:numCache/>
            </c:numRef>
          </c:val>
        </c:ser>
        <c:ser>
          <c:idx val="1"/>
          <c:order val="1"/>
          <c:tx>
            <c:strRef>
              <c:f>'GRÁFICO 29'!$G$15</c:f>
              <c:strCache>
                <c:ptCount val="1"/>
                <c:pt idx="0">
                  <c:v>GUAYAQUIL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1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95"/>
                  <c:y val="-0.0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29'!$A$17:$A$23</c:f>
              <c:strCache/>
            </c:strRef>
          </c:cat>
          <c:val>
            <c:numRef>
              <c:f>'GRÁFICO 29'!$G$17:$G$23</c:f>
              <c:numCache/>
            </c:numRef>
          </c:val>
        </c:ser>
        <c:ser>
          <c:idx val="6"/>
          <c:order val="2"/>
          <c:tx>
            <c:strRef>
              <c:f>'GRÁFICO 29'!$H$15</c:f>
              <c:strCache>
                <c:ptCount val="1"/>
                <c:pt idx="0">
                  <c:v>LATACUNGA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5075"/>
                  <c:y val="-0.06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29'!$A$17:$A$23</c:f>
              <c:strCache/>
            </c:strRef>
          </c:cat>
          <c:val>
            <c:numRef>
              <c:f>'GRÁFICO 29'!$H$17:$H$23</c:f>
              <c:numCache/>
            </c:numRef>
          </c:val>
        </c:ser>
        <c:overlap val="100"/>
        <c:gapWidth val="144"/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40711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76675"/>
          <c:w val="0.72975"/>
          <c:h val="0.0547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525"/>
          <c:w val="0.931"/>
          <c:h val="0.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30'!$F$13</c:f>
              <c:strCache>
                <c:ptCount val="1"/>
                <c:pt idx="0">
                  <c:v>QUITO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30'!$A$15:$A$22</c:f>
              <c:strCache/>
            </c:strRef>
          </c:cat>
          <c:val>
            <c:numRef>
              <c:f>'GRÁFICO 30'!$F$15:$F$22</c:f>
              <c:numCache/>
            </c:numRef>
          </c:val>
        </c:ser>
        <c:ser>
          <c:idx val="1"/>
          <c:order val="1"/>
          <c:tx>
            <c:strRef>
              <c:f>'GRÁFICO 30'!$G$13</c:f>
              <c:strCache>
                <c:ptCount val="1"/>
                <c:pt idx="0">
                  <c:v>GUAYAQUIL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2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-0.01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30'!$A$15:$A$22</c:f>
              <c:strCache/>
            </c:strRef>
          </c:cat>
          <c:val>
            <c:numRef>
              <c:f>'GRÁFICO 30'!$G$15:$G$22</c:f>
              <c:numCache/>
            </c:numRef>
          </c:val>
        </c:ser>
        <c:ser>
          <c:idx val="6"/>
          <c:order val="2"/>
          <c:tx>
            <c:strRef>
              <c:f>'GRÁFICO 30'!$H$13</c:f>
              <c:strCache>
                <c:ptCount val="1"/>
                <c:pt idx="0">
                  <c:v>LATACUNGA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30'!$A$15:$A$22</c:f>
              <c:strCache/>
            </c:strRef>
          </c:cat>
          <c:val>
            <c:numRef>
              <c:f>'GRÁFICO 30'!$H$15:$H$22</c:f>
              <c:numCache/>
            </c:numRef>
          </c:val>
        </c:ser>
        <c:overlap val="100"/>
        <c:gapWidth val="144"/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6019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0175"/>
          <c:w val="0.86775"/>
          <c:h val="0.05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02725"/>
          <c:w val="0.89575"/>
          <c:h val="0.7792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03425"/>
                  <c:y val="-0.04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25"/>
                  <c:y val="0.09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225"/>
                  <c:y val="-0.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725"/>
                  <c:y val="0.0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925"/>
                  <c:y val="-0.0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75"/>
                  <c:y val="0.08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55"/>
                  <c:y val="-0.06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575"/>
                  <c:y val="0.08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75"/>
                  <c:y val="-0.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4"/>
                  <c:y val="0.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925"/>
                  <c:y val="-0.06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chemeClr val="tx2">
                    <a:lumMod val="50000"/>
                  </a:schemeClr>
                </a:solidFill>
              </a:ln>
            </c:spPr>
            <c:trendlineType val="linear"/>
            <c:dispEq val="0"/>
            <c:dispRSqr val="0"/>
          </c:trendline>
          <c:cat>
            <c:strRef>
              <c:f>'GRÁFICO 31'!$C$28:$N$28</c:f>
              <c:strCache/>
            </c:strRef>
          </c:cat>
          <c:val>
            <c:numRef>
              <c:f>'GRÁFICO 31'!$C$29:$N$29</c:f>
              <c:numCache/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u="none" baseline="0">
                <a:latin typeface="Calibri"/>
                <a:ea typeface="Calibri"/>
                <a:cs typeface="Calibri"/>
              </a:defRPr>
            </a:pPr>
          </a:p>
        </c:txPr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12825"/>
          <c:w val="0.93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31'!$C$20:$I$20</c:f>
              <c:strCache/>
            </c:strRef>
          </c:cat>
          <c:val>
            <c:numRef>
              <c:f>'GRÁFICO 31'!$C$22:$I$22</c:f>
              <c:numCache/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36863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5"/>
          <c:y val="0.08325"/>
          <c:w val="0.931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32'!$A$66</c:f>
              <c:strCache>
                <c:ptCount val="1"/>
                <c:pt idx="0">
                  <c:v>ENTRADA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32'!$A$67:$A$73</c:f>
              <c:strCache/>
            </c:strRef>
          </c:cat>
          <c:val>
            <c:numRef>
              <c:f>'GRÁFICO 32'!$C$67:$C$73</c:f>
              <c:numCache/>
            </c:numRef>
          </c:val>
        </c:ser>
        <c:ser>
          <c:idx val="1"/>
          <c:order val="1"/>
          <c:tx>
            <c:strRef>
              <c:f>'GRÁFICO 32'!$A$74</c:f>
              <c:strCache>
                <c:ptCount val="1"/>
                <c:pt idx="0">
                  <c:v>SALIDA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'GRÁFICO 32'!$A$67:$A$73</c:f>
              <c:strCache/>
            </c:strRef>
          </c:cat>
          <c:val>
            <c:numRef>
              <c:f>'GRÁFICO 32'!$C$75:$C$81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crossAx val="442404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885"/>
          <c:w val="0.6105"/>
          <c:h val="0.0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CAMIONETA: 388.650</a:t>
            </a:r>
          </a:p>
        </c:rich>
      </c:tx>
      <c:layout>
        <c:manualLayout>
          <c:xMode val="edge"/>
          <c:yMode val="edge"/>
          <c:x val="0.338"/>
          <c:y val="0.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5975"/>
          <c:w val="0.8995"/>
          <c:h val="0.6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'GRÁFICO 4'!$H$12</c:f>
              <c:strCache>
                <c:ptCount val="1"/>
                <c:pt idx="0">
                  <c:v>CAMIONETA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4'!$G$13:$G$18</c:f>
              <c:strCache/>
            </c:strRef>
          </c:cat>
          <c:val>
            <c:numRef>
              <c:f>'GRÁFICO 4'!$I$13:$I$18</c:f>
              <c:numCache/>
            </c:numRef>
          </c:val>
        </c:ser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u="none" baseline="0">
                <a:latin typeface="Calibri"/>
                <a:ea typeface="Calibri"/>
                <a:cs typeface="Calibri"/>
              </a:defRPr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delete val="0"/>
        <c:numFmt formatCode="#,#00%" sourceLinked="1"/>
        <c:majorTickMark val="out"/>
        <c:minorTickMark val="none"/>
        <c:tickLblPos val="nextTo"/>
        <c:crossAx val="44987928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MOTOCICLETA: 431.215</a:t>
            </a:r>
          </a:p>
        </c:rich>
      </c:tx>
      <c:layout>
        <c:manualLayout>
          <c:xMode val="edge"/>
          <c:yMode val="edge"/>
          <c:x val="0.29125"/>
          <c:y val="0.03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565"/>
          <c:w val="0.8995"/>
          <c:h val="0.6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4'!$E$12</c:f>
              <c:strCache>
                <c:ptCount val="1"/>
                <c:pt idx="0">
                  <c:v>Motocicleta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4'!$D$13:$D$18</c:f>
              <c:strCache/>
            </c:strRef>
          </c:cat>
          <c:val>
            <c:numRef>
              <c:f>'GRÁFICO 4'!$F$13:$F$18</c:f>
              <c:numCache/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u="none" baseline="0">
                <a:latin typeface="Calibri"/>
                <a:ea typeface="Calibri"/>
                <a:cs typeface="Calibri"/>
              </a:defRPr>
            </a:pPr>
          </a:p>
        </c:txPr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</c:scaling>
        <c:axPos val="l"/>
        <c:delete val="0"/>
        <c:numFmt formatCode="#,#0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20143522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JEEP: 302.228</a:t>
            </a:r>
          </a:p>
        </c:rich>
      </c:tx>
      <c:layout>
        <c:manualLayout>
          <c:xMode val="edge"/>
          <c:yMode val="edge"/>
          <c:x val="0.4295"/>
          <c:y val="0.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5975"/>
          <c:w val="0.8995"/>
          <c:h val="0.6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'GRÁFICO 4'!$K$12</c:f>
              <c:strCache>
                <c:ptCount val="1"/>
                <c:pt idx="0">
                  <c:v>JEEP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4'!$J$13:$J$18</c:f>
              <c:strCache/>
            </c:strRef>
          </c:cat>
          <c:val>
            <c:numRef>
              <c:f>'GRÁFICO 4'!$L$13:$L$18</c:f>
              <c:numCache/>
            </c:numRef>
          </c:val>
        </c:ser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u="none" baseline="0">
                <a:latin typeface="Calibri"/>
                <a:ea typeface="Calibri"/>
                <a:cs typeface="Calibri"/>
              </a:defRPr>
            </a:pPr>
          </a:p>
        </c:tx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delete val="0"/>
        <c:numFmt formatCode="#,#0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1012556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435"/>
          <c:w val="0.93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5'!$A$39:$A$45</c:f>
              <c:strCache/>
            </c:strRef>
          </c:cat>
          <c:val>
            <c:numRef>
              <c:f>'GRÁFICO 5'!$C$39:$C$45</c:f>
              <c:numCache/>
            </c:numRef>
          </c:val>
        </c:ser>
        <c:axId val="24295446"/>
        <c:axId val="17332423"/>
      </c:barChart>
      <c:catAx>
        <c:axId val="242954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332423"/>
        <c:crosses val="autoZero"/>
        <c:auto val="0"/>
        <c:lblOffset val="100"/>
        <c:noMultiLvlLbl val="0"/>
      </c:catAx>
      <c:valAx>
        <c:axId val="1733242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2954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2875"/>
          <c:w val="0.773"/>
          <c:h val="0.79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 6'!$C$25</c:f>
              <c:strCache>
                <c:ptCount val="1"/>
                <c:pt idx="0">
                  <c:v>2004 Y ANTERÍORES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6'!$C$26:$C$30</c:f>
              <c:numCache/>
            </c:numRef>
          </c:val>
        </c:ser>
        <c:ser>
          <c:idx val="1"/>
          <c:order val="1"/>
          <c:tx>
            <c:strRef>
              <c:f>'GRÁFICO 6'!$D$25</c:f>
              <c:strCache>
                <c:ptCount val="1"/>
                <c:pt idx="0">
                  <c:v>2005-2006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6'!$D$26:$D$30</c:f>
              <c:numCache/>
            </c:numRef>
          </c:val>
        </c:ser>
        <c:ser>
          <c:idx val="2"/>
          <c:order val="2"/>
          <c:tx>
            <c:strRef>
              <c:f>'GRÁFICO 6'!$E$25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6'!$E$26:$E$30</c:f>
              <c:numCache/>
            </c:numRef>
          </c:val>
        </c:ser>
        <c:ser>
          <c:idx val="3"/>
          <c:order val="3"/>
          <c:tx>
            <c:strRef>
              <c:f>'GRÁFICO 6'!$F$25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6'!$F$26:$F$30</c:f>
              <c:numCache/>
            </c:numRef>
          </c:val>
        </c:ser>
        <c:ser>
          <c:idx val="4"/>
          <c:order val="4"/>
          <c:tx>
            <c:strRef>
              <c:f>'GRÁFICO 6'!$G$25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6'!$G$26:$G$30</c:f>
              <c:numCache/>
            </c:numRef>
          </c:val>
        </c:ser>
        <c:ser>
          <c:idx val="5"/>
          <c:order val="5"/>
          <c:tx>
            <c:strRef>
              <c:f>'GRÁFICO 6'!$H$25</c:f>
              <c:strCache>
                <c:ptCount val="1"/>
                <c:pt idx="0">
                  <c:v>2013-2014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6'!$H$26:$H$30</c:f>
              <c:numCache/>
            </c:numRef>
          </c:val>
        </c:ser>
        <c:ser>
          <c:idx val="6"/>
          <c:order val="6"/>
          <c:tx>
            <c:strRef>
              <c:f>'GRÁFICO 6'!$I$25</c:f>
              <c:strCache>
                <c:ptCount val="1"/>
                <c:pt idx="0">
                  <c:v>2015-2016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6'!$B$26:$B$30</c:f>
              <c:strCache/>
            </c:strRef>
          </c:cat>
          <c:val>
            <c:numRef>
              <c:f>'GRÁFICO 6'!$I$26:$I$30</c:f>
              <c:numCache/>
            </c:numRef>
          </c:val>
        </c:ser>
        <c:overlap val="100"/>
        <c:axId val="21774080"/>
        <c:axId val="61748993"/>
      </c:barChart>
      <c:catAx>
        <c:axId val="217740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217740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63"/>
          <c:y val="0.916"/>
          <c:w val="0.90725"/>
          <c:h val="0.08275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 vert="horz" rot="0"/>
    <a:lstStyle/>
    <a:p>
      <a:pPr>
        <a:defRPr lang="en-US" cap="none" sz="1050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323850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1725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6</xdr:col>
      <xdr:colOff>161925</xdr:colOff>
      <xdr:row>8</xdr:row>
      <xdr:rowOff>561975</xdr:rowOff>
    </xdr:to>
    <xdr:graphicFrame macro="">
      <xdr:nvGraphicFramePr>
        <xdr:cNvPr id="3" name="2 Gráfico"/>
        <xdr:cNvGraphicFramePr/>
      </xdr:nvGraphicFramePr>
      <xdr:xfrm>
        <a:off x="9525" y="1381125"/>
        <a:ext cx="8315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76200</xdr:rowOff>
    </xdr:from>
    <xdr:to>
      <xdr:col>7</xdr:col>
      <xdr:colOff>28575</xdr:colOff>
      <xdr:row>1</xdr:row>
      <xdr:rowOff>676275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0" y="752475"/>
          <a:ext cx="8467725" cy="60007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No.6 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Vehículos matriculados</a:t>
          </a:r>
          <a:r>
            <a:rPr kumimoji="0" lang="es-EC" sz="14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 </a:t>
          </a: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por modelo, según provincia</a:t>
          </a:r>
          <a:r>
            <a:rPr kumimoji="0" lang="es-EC" sz="14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  -</a:t>
          </a: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 Año 2015</a:t>
          </a: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Total Nacional: 1.925.368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 )</a:t>
          </a:r>
          <a:endParaRPr lang="es-EC" sz="1400">
            <a:effectLst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0</xdr:row>
      <xdr:rowOff>495300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105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352425</xdr:rowOff>
    </xdr:from>
    <xdr:to>
      <xdr:col>8</xdr:col>
      <xdr:colOff>628650</xdr:colOff>
      <xdr:row>7</xdr:row>
      <xdr:rowOff>200025</xdr:rowOff>
    </xdr:to>
    <xdr:graphicFrame macro="">
      <xdr:nvGraphicFramePr>
        <xdr:cNvPr id="2" name="1 Gráfico"/>
        <xdr:cNvGraphicFramePr/>
      </xdr:nvGraphicFramePr>
      <xdr:xfrm>
        <a:off x="95250" y="1143000"/>
        <a:ext cx="8191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523875</xdr:rowOff>
    </xdr:from>
    <xdr:to>
      <xdr:col>9</xdr:col>
      <xdr:colOff>9525</xdr:colOff>
      <xdr:row>1</xdr:row>
      <xdr:rowOff>666750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47625" y="523875"/>
          <a:ext cx="8372475" cy="93345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/>
            <a:t>Gráfico No. 7</a:t>
          </a:r>
          <a:endParaRPr lang="es-EC" sz="1400"/>
        </a:p>
        <a:p>
          <a:pPr algn="ctr"/>
          <a:r>
            <a:rPr lang="es-EC" sz="1400" b="1"/>
            <a:t>Vehículos matriculados, según  marcas - Año 2015</a:t>
          </a:r>
          <a:endParaRPr lang="es-EC" sz="14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400" b="1"/>
            <a:t>Total Nacional: 1.925.368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495300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105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123825</xdr:rowOff>
    </xdr:from>
    <xdr:to>
      <xdr:col>5</xdr:col>
      <xdr:colOff>619125</xdr:colOff>
      <xdr:row>19</xdr:row>
      <xdr:rowOff>57150</xdr:rowOff>
    </xdr:to>
    <xdr:graphicFrame macro="">
      <xdr:nvGraphicFramePr>
        <xdr:cNvPr id="4" name="3 Gráfico"/>
        <xdr:cNvGraphicFramePr/>
      </xdr:nvGraphicFramePr>
      <xdr:xfrm>
        <a:off x="38100" y="1457325"/>
        <a:ext cx="44386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19050</xdr:rowOff>
    </xdr:from>
    <xdr:to>
      <xdr:col>11</xdr:col>
      <xdr:colOff>0</xdr:colOff>
      <xdr:row>6</xdr:row>
      <xdr:rowOff>152400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9050" y="590550"/>
          <a:ext cx="9001125" cy="70485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</a:rPr>
            <a:t>Gráfico No. 8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Principales</a:t>
          </a:r>
          <a:r>
            <a:rPr lang="es-EC" sz="1400" b="1" baseline="0">
              <a:latin typeface="+mn-lt"/>
            </a:rPr>
            <a:t> marcas de v</a:t>
          </a:r>
          <a:r>
            <a:rPr lang="es-EC" sz="1400" b="1">
              <a:latin typeface="+mn-lt"/>
            </a:rPr>
            <a:t>ehículos matriculados, según clase  -</a:t>
          </a:r>
          <a:r>
            <a:rPr lang="es-EC" sz="1400" b="1" baseline="0">
              <a:latin typeface="+mn-lt"/>
            </a:rPr>
            <a:t> </a:t>
          </a:r>
          <a:r>
            <a:rPr lang="es-EC" sz="1400" b="1">
              <a:latin typeface="+mn-lt"/>
            </a:rPr>
            <a:t>Año 2015</a:t>
          </a:r>
          <a:endParaRPr lang="es-EC" sz="1400">
            <a:latin typeface="+mn-lt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>
    <xdr:from>
      <xdr:col>0</xdr:col>
      <xdr:colOff>19050</xdr:colOff>
      <xdr:row>19</xdr:row>
      <xdr:rowOff>161925</xdr:rowOff>
    </xdr:from>
    <xdr:to>
      <xdr:col>5</xdr:col>
      <xdr:colOff>590550</xdr:colOff>
      <xdr:row>31</xdr:row>
      <xdr:rowOff>95250</xdr:rowOff>
    </xdr:to>
    <xdr:graphicFrame macro="">
      <xdr:nvGraphicFramePr>
        <xdr:cNvPr id="13" name="12 Gráfico"/>
        <xdr:cNvGraphicFramePr/>
      </xdr:nvGraphicFramePr>
      <xdr:xfrm>
        <a:off x="19050" y="3781425"/>
        <a:ext cx="44291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704850</xdr:colOff>
      <xdr:row>7</xdr:row>
      <xdr:rowOff>123825</xdr:rowOff>
    </xdr:from>
    <xdr:to>
      <xdr:col>10</xdr:col>
      <xdr:colOff>1228725</xdr:colOff>
      <xdr:row>19</xdr:row>
      <xdr:rowOff>57150</xdr:rowOff>
    </xdr:to>
    <xdr:graphicFrame macro="">
      <xdr:nvGraphicFramePr>
        <xdr:cNvPr id="14" name="13 Gráfico"/>
        <xdr:cNvGraphicFramePr/>
      </xdr:nvGraphicFramePr>
      <xdr:xfrm>
        <a:off x="4562475" y="1457325"/>
        <a:ext cx="43815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714375</xdr:colOff>
      <xdr:row>19</xdr:row>
      <xdr:rowOff>171450</xdr:rowOff>
    </xdr:from>
    <xdr:to>
      <xdr:col>10</xdr:col>
      <xdr:colOff>1238250</xdr:colOff>
      <xdr:row>31</xdr:row>
      <xdr:rowOff>104775</xdr:rowOff>
    </xdr:to>
    <xdr:graphicFrame macro="">
      <xdr:nvGraphicFramePr>
        <xdr:cNvPr id="15" name="14 Gráfico"/>
        <xdr:cNvGraphicFramePr/>
      </xdr:nvGraphicFramePr>
      <xdr:xfrm>
        <a:off x="4572000" y="3790950"/>
        <a:ext cx="43815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2</xdr:row>
      <xdr:rowOff>152400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903922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142875</xdr:rowOff>
    </xdr:from>
    <xdr:to>
      <xdr:col>7</xdr:col>
      <xdr:colOff>723900</xdr:colOff>
      <xdr:row>32</xdr:row>
      <xdr:rowOff>104775</xdr:rowOff>
    </xdr:to>
    <xdr:graphicFrame macro="">
      <xdr:nvGraphicFramePr>
        <xdr:cNvPr id="3" name="2 Gráfico"/>
        <xdr:cNvGraphicFramePr/>
      </xdr:nvGraphicFramePr>
      <xdr:xfrm>
        <a:off x="28575" y="1628775"/>
        <a:ext cx="8524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7</xdr:col>
      <xdr:colOff>838200</xdr:colOff>
      <xdr:row>8</xdr:row>
      <xdr:rowOff>85725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581025"/>
          <a:ext cx="8667750" cy="9906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9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Accidentes de tránsito en el país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Periodo: 2008-2015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2</xdr:row>
      <xdr:rowOff>152400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71537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171450</xdr:rowOff>
    </xdr:from>
    <xdr:to>
      <xdr:col>8</xdr:col>
      <xdr:colOff>171450</xdr:colOff>
      <xdr:row>31</xdr:row>
      <xdr:rowOff>28575</xdr:rowOff>
    </xdr:to>
    <xdr:graphicFrame macro="">
      <xdr:nvGraphicFramePr>
        <xdr:cNvPr id="4" name="3 Gráfico"/>
        <xdr:cNvGraphicFramePr/>
      </xdr:nvGraphicFramePr>
      <xdr:xfrm>
        <a:off x="142875" y="742950"/>
        <a:ext cx="8039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</xdr:row>
      <xdr:rowOff>133350</xdr:rowOff>
    </xdr:from>
    <xdr:to>
      <xdr:col>8</xdr:col>
      <xdr:colOff>66675</xdr:colOff>
      <xdr:row>7</xdr:row>
      <xdr:rowOff>104775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152400" y="514350"/>
          <a:ext cx="7924800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/>
            <a:t>Gráfico No. 10</a:t>
          </a:r>
          <a:endParaRPr lang="es-EC" sz="1400"/>
        </a:p>
        <a:p>
          <a:pPr algn="ctr"/>
          <a:r>
            <a:rPr lang="es-EC" sz="1400" b="1"/>
            <a:t>Accidentes</a:t>
          </a:r>
          <a:r>
            <a:rPr lang="es-EC" sz="1400" b="1" baseline="0"/>
            <a:t> de tránsito</a:t>
          </a:r>
          <a:r>
            <a:rPr lang="es-EC" sz="1400" b="1"/>
            <a:t>, según provincias  - Año 2015</a:t>
          </a:r>
          <a:endParaRPr lang="es-EC" sz="1400"/>
        </a:p>
        <a:p>
          <a:pPr algn="ctr"/>
          <a:r>
            <a:rPr lang="es-EC" sz="1400" b="1"/>
            <a:t>Total Nacional: 35.706</a:t>
          </a:r>
        </a:p>
        <a:p>
          <a:pPr algn="ctr"/>
          <a:r>
            <a:rPr lang="es-EC" sz="1100" b="0" i="0" baseline="0">
              <a:effectLst/>
              <a:latin typeface="+mn-lt"/>
              <a:ea typeface="+mn-ea"/>
              <a:cs typeface="+mn-cs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2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3058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0.00975</cdr:y>
    </cdr:from>
    <cdr:to>
      <cdr:x>0.99975</cdr:x>
      <cdr:y>0.16925</cdr:y>
    </cdr:to>
    <cdr:sp macro="" textlink="">
      <cdr:nvSpPr>
        <cdr:cNvPr id="2" name="Rectangle 1"/>
        <cdr:cNvSpPr>
          <a:spLocks noChangeArrowheads="1"/>
        </cdr:cNvSpPr>
      </cdr:nvSpPr>
      <cdr:spPr bwMode="auto">
        <a:xfrm>
          <a:off x="28575" y="19050"/>
          <a:ext cx="8058150" cy="323850"/>
        </a:xfrm>
        <a:prstGeom prst="rect">
          <a:avLst/>
        </a:prstGeom>
        <a:noFill/>
        <a:ln w="9525">
          <a:noFill/>
        </a:ln>
      </cdr:spPr>
      <c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Nacional</a:t>
          </a: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228600</xdr:rowOff>
    </xdr:from>
    <xdr:to>
      <xdr:col>8</xdr:col>
      <xdr:colOff>314325</xdr:colOff>
      <xdr:row>5</xdr:row>
      <xdr:rowOff>419100</xdr:rowOff>
    </xdr:to>
    <xdr:graphicFrame macro="">
      <xdr:nvGraphicFramePr>
        <xdr:cNvPr id="2" name="1 Gráfico"/>
        <xdr:cNvGraphicFramePr/>
      </xdr:nvGraphicFramePr>
      <xdr:xfrm>
        <a:off x="238125" y="1466850"/>
        <a:ext cx="80867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</xdr:row>
      <xdr:rowOff>466725</xdr:rowOff>
    </xdr:from>
    <xdr:to>
      <xdr:col>8</xdr:col>
      <xdr:colOff>323850</xdr:colOff>
      <xdr:row>9</xdr:row>
      <xdr:rowOff>0</xdr:rowOff>
    </xdr:to>
    <xdr:graphicFrame macro="">
      <xdr:nvGraphicFramePr>
        <xdr:cNvPr id="3" name="2 Gráfico"/>
        <xdr:cNvGraphicFramePr/>
      </xdr:nvGraphicFramePr>
      <xdr:xfrm>
        <a:off x="228600" y="3562350"/>
        <a:ext cx="81057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1590675</xdr:colOff>
      <xdr:row>0</xdr:row>
      <xdr:rowOff>514350</xdr:rowOff>
    </xdr:from>
    <xdr:to>
      <xdr:col>6</xdr:col>
      <xdr:colOff>542925</xdr:colOff>
      <xdr:row>2</xdr:row>
      <xdr:rowOff>200025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1590675" y="514350"/>
          <a:ext cx="5400675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11</a:t>
          </a: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Accidentes de tránsito, según meses - Año 2015   </a:t>
          </a: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Total Nacional: 35.706 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0</xdr:row>
      <xdr:rowOff>504825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rcRect b="92713"/>
        <a:stretch>
          <a:fillRect/>
        </a:stretch>
      </xdr:blipFill>
      <xdr:spPr>
        <a:xfrm>
          <a:off x="0" y="0"/>
          <a:ext cx="84677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0.0855</cdr:y>
    </cdr:from>
    <cdr:to>
      <cdr:x>0.512</cdr:x>
      <cdr:y>0.13225</cdr:y>
    </cdr:to>
    <cdr:sp macro="" textlink="">
      <cdr:nvSpPr>
        <cdr:cNvPr id="2" name="Rectangle 1"/>
        <cdr:cNvSpPr>
          <a:spLocks noChangeArrowheads="1"/>
        </cdr:cNvSpPr>
      </cdr:nvSpPr>
      <cdr:spPr bwMode="auto">
        <a:xfrm>
          <a:off x="3038475" y="381000"/>
          <a:ext cx="142875" cy="209550"/>
        </a:xfrm>
        <a:prstGeom prst="rect">
          <a:avLst/>
        </a:prstGeom>
        <a:noFill/>
        <a:ln w="9525">
          <a:noFill/>
        </a:ln>
      </cdr:spPr>
      <cdr:txBody>
        <a:bodyPr vert="horz" wrap="non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lang="es-EC">
            <a:effectLst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</xdr:row>
      <xdr:rowOff>123825</xdr:rowOff>
    </xdr:from>
    <xdr:to>
      <xdr:col>5</xdr:col>
      <xdr:colOff>1066800</xdr:colOff>
      <xdr:row>29</xdr:row>
      <xdr:rowOff>19050</xdr:rowOff>
    </xdr:to>
    <xdr:graphicFrame macro="">
      <xdr:nvGraphicFramePr>
        <xdr:cNvPr id="2" name="1 Gráfico"/>
        <xdr:cNvGraphicFramePr/>
      </xdr:nvGraphicFramePr>
      <xdr:xfrm>
        <a:off x="923925" y="1590675"/>
        <a:ext cx="62198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0</xdr:row>
      <xdr:rowOff>504825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5058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161925</xdr:rowOff>
    </xdr:from>
    <xdr:to>
      <xdr:col>3</xdr:col>
      <xdr:colOff>76200</xdr:colOff>
      <xdr:row>20</xdr:row>
      <xdr:rowOff>76200</xdr:rowOff>
    </xdr:to>
    <xdr:graphicFrame macro="">
      <xdr:nvGraphicFramePr>
        <xdr:cNvPr id="2" name="1 Gráfico"/>
        <xdr:cNvGraphicFramePr/>
      </xdr:nvGraphicFramePr>
      <xdr:xfrm>
        <a:off x="123825" y="1466850"/>
        <a:ext cx="40290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66675</xdr:rowOff>
    </xdr:from>
    <xdr:to>
      <xdr:col>6</xdr:col>
      <xdr:colOff>771525</xdr:colOff>
      <xdr:row>7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428625"/>
          <a:ext cx="8448675" cy="9906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13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Accidentes de tránsito por provincias, según clase - Año 2015   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Total Nacional: 35.706 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>
    <xdr:from>
      <xdr:col>3</xdr:col>
      <xdr:colOff>171450</xdr:colOff>
      <xdr:row>8</xdr:row>
      <xdr:rowOff>0</xdr:rowOff>
    </xdr:from>
    <xdr:to>
      <xdr:col>6</xdr:col>
      <xdr:colOff>619125</xdr:colOff>
      <xdr:row>20</xdr:row>
      <xdr:rowOff>95250</xdr:rowOff>
    </xdr:to>
    <xdr:graphicFrame macro="">
      <xdr:nvGraphicFramePr>
        <xdr:cNvPr id="12" name="11 Gráfico"/>
        <xdr:cNvGraphicFramePr/>
      </xdr:nvGraphicFramePr>
      <xdr:xfrm>
        <a:off x="4248150" y="1495425"/>
        <a:ext cx="40481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20</xdr:row>
      <xdr:rowOff>133350</xdr:rowOff>
    </xdr:from>
    <xdr:to>
      <xdr:col>3</xdr:col>
      <xdr:colOff>66675</xdr:colOff>
      <xdr:row>33</xdr:row>
      <xdr:rowOff>47625</xdr:rowOff>
    </xdr:to>
    <xdr:graphicFrame macro="">
      <xdr:nvGraphicFramePr>
        <xdr:cNvPr id="13" name="12 Gráfico"/>
        <xdr:cNvGraphicFramePr/>
      </xdr:nvGraphicFramePr>
      <xdr:xfrm>
        <a:off x="133350" y="3800475"/>
        <a:ext cx="40100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20</xdr:row>
      <xdr:rowOff>152400</xdr:rowOff>
    </xdr:from>
    <xdr:to>
      <xdr:col>6</xdr:col>
      <xdr:colOff>590550</xdr:colOff>
      <xdr:row>33</xdr:row>
      <xdr:rowOff>19050</xdr:rowOff>
    </xdr:to>
    <xdr:graphicFrame macro="">
      <xdr:nvGraphicFramePr>
        <xdr:cNvPr id="14" name="13 Gráfico"/>
        <xdr:cNvGraphicFramePr/>
      </xdr:nvGraphicFramePr>
      <xdr:xfrm>
        <a:off x="4257675" y="3819525"/>
        <a:ext cx="40100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2</xdr:row>
      <xdr:rowOff>142875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85058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123825</xdr:rowOff>
    </xdr:from>
    <xdr:to>
      <xdr:col>5</xdr:col>
      <xdr:colOff>361950</xdr:colOff>
      <xdr:row>27</xdr:row>
      <xdr:rowOff>104775</xdr:rowOff>
    </xdr:to>
    <xdr:graphicFrame macro="">
      <xdr:nvGraphicFramePr>
        <xdr:cNvPr id="2" name="1 Gráfico"/>
        <xdr:cNvGraphicFramePr/>
      </xdr:nvGraphicFramePr>
      <xdr:xfrm>
        <a:off x="95250" y="1514475"/>
        <a:ext cx="8172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495300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36295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0.00475</cdr:y>
    </cdr:from>
    <cdr:to>
      <cdr:x>0.78675</cdr:x>
      <cdr:y>0.2145</cdr:y>
    </cdr:to>
    <cdr:sp macro="" textlink="">
      <cdr:nvSpPr>
        <cdr:cNvPr id="2" name="Rectangle 1"/>
        <cdr:cNvSpPr>
          <a:spLocks noChangeArrowheads="1"/>
        </cdr:cNvSpPr>
      </cdr:nvSpPr>
      <cdr:spPr bwMode="auto">
        <a:xfrm>
          <a:off x="1628775" y="19050"/>
          <a:ext cx="5010150" cy="1219200"/>
        </a:xfrm>
        <a:prstGeom prst="rect">
          <a:avLst/>
        </a:prstGeom>
        <a:noFill/>
        <a:ln w="9525">
          <a:noFill/>
        </a:ln>
      </cdr:spPr>
      <cdr:txBody>
        <a:bodyPr vert="horz" wrap="non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  <a:t>Gráfico No. 14</a:t>
          </a:r>
          <a:b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</a:br>
          <a: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  <a:t>Atropellos, choques y estrellamientos, según meses </a:t>
          </a:r>
          <a:r>
            <a:rPr lang="es-EC" sz="1400" b="1" baseline="0" dirty="0" smtClean="0">
              <a:latin typeface="+mn-lt"/>
              <a:ea typeface="Calibri" pitchFamily="34" charset="0"/>
              <a:cs typeface="Times New Roman" pitchFamily="18" charset="0"/>
            </a:rPr>
            <a:t/>
          </a:r>
          <a: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  <a:t>- Año 2015   </a:t>
          </a:r>
          <a:b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</a:br>
          <a:r>
            <a:rPr lang="es-EC" sz="1400" b="1" dirty="0" smtClean="0">
              <a:latin typeface="+mn-lt"/>
              <a:ea typeface="Calibri" pitchFamily="34" charset="0"/>
              <a:cs typeface="Times New Roman" pitchFamily="18" charset="0"/>
            </a:rPr>
            <a:t>Total Nacional: 35.706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(Absolutos)</a:t>
          </a:r>
          <a:endParaRPr lang="es-EC" sz="1400">
            <a:effectLst/>
          </a:endParaRPr>
        </a:p>
        <a:p>
          <a:pPr algn="ctr"/>
          <a:endParaRPr lang="es-EC" sz="1400" b="1" dirty="0" smtClean="0">
            <a:latin typeface="+mn-lt"/>
            <a:ea typeface="Calibri" pitchFamily="34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0.0535</cdr:x>
      <cdr:y>0.28925</cdr:y>
    </cdr:from>
    <cdr:to>
      <cdr:x>0.12425</cdr:x>
      <cdr:y>0.33175</cdr:y>
    </cdr:to>
    <cdr:sp macro="" textlink="">
      <cdr:nvSpPr>
        <cdr:cNvPr id="3" name="2 Rectángulo"/>
        <cdr:cNvSpPr/>
      </cdr:nvSpPr>
      <cdr:spPr>
        <a:xfrm>
          <a:off x="447675" y="168592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 vertOverflow="clip"/>
        <a:lstStyle/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2.872</a:t>
          </a:r>
        </a:p>
      </cdr:txBody>
    </cdr:sp>
  </cdr:relSizeAnchor>
  <cdr:relSizeAnchor xmlns:cdr="http://schemas.openxmlformats.org/drawingml/2006/chartDrawing">
    <cdr:from>
      <cdr:x>0.1325</cdr:x>
      <cdr:y>0.332</cdr:y>
    </cdr:from>
    <cdr:to>
      <cdr:x>0.20325</cdr:x>
      <cdr:y>0.3745</cdr:y>
    </cdr:to>
    <cdr:sp macro="" textlink="">
      <cdr:nvSpPr>
        <cdr:cNvPr id="4" name="3 Rectángulo"/>
        <cdr:cNvSpPr/>
      </cdr:nvSpPr>
      <cdr:spPr>
        <a:xfrm>
          <a:off x="1114425" y="193357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 vertOverflow="clip"/>
        <a:lstStyle/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2.577</a:t>
          </a:r>
        </a:p>
      </cdr:txBody>
    </cdr:sp>
  </cdr:relSizeAnchor>
  <cdr:relSizeAnchor xmlns:cdr="http://schemas.openxmlformats.org/drawingml/2006/chartDrawing">
    <cdr:from>
      <cdr:x>0.21625</cdr:x>
      <cdr:y>0.28175</cdr:y>
    </cdr:from>
    <cdr:to>
      <cdr:x>0.287</cdr:x>
      <cdr:y>0.32425</cdr:y>
    </cdr:to>
    <cdr:sp macro="" textlink="">
      <cdr:nvSpPr>
        <cdr:cNvPr id="5" name="4 Rectángulo"/>
        <cdr:cNvSpPr/>
      </cdr:nvSpPr>
      <cdr:spPr>
        <a:xfrm>
          <a:off x="1819275" y="1638300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 vertOverflow="clip"/>
        <a:lstStyle/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3.023</a:t>
          </a:r>
        </a:p>
      </cdr:txBody>
    </cdr:sp>
  </cdr:relSizeAnchor>
  <cdr:relSizeAnchor xmlns:cdr="http://schemas.openxmlformats.org/drawingml/2006/chartDrawing">
    <cdr:from>
      <cdr:x>0.29775</cdr:x>
      <cdr:y>0.2845</cdr:y>
    </cdr:from>
    <cdr:to>
      <cdr:x>0.3685</cdr:x>
      <cdr:y>0.327</cdr:y>
    </cdr:to>
    <cdr:sp macro="" textlink="">
      <cdr:nvSpPr>
        <cdr:cNvPr id="6" name="1 Rectángulo"/>
        <cdr:cNvSpPr/>
      </cdr:nvSpPr>
      <cdr:spPr>
        <a:xfrm>
          <a:off x="2514600" y="1657350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2.967</a:t>
          </a:r>
        </a:p>
      </cdr:txBody>
    </cdr:sp>
  </cdr:relSizeAnchor>
  <cdr:relSizeAnchor xmlns:cdr="http://schemas.openxmlformats.org/drawingml/2006/chartDrawing">
    <cdr:from>
      <cdr:x>0.375</cdr:x>
      <cdr:y>0.2645</cdr:y>
    </cdr:from>
    <cdr:to>
      <cdr:x>0.44575</cdr:x>
      <cdr:y>0.307</cdr:y>
    </cdr:to>
    <cdr:sp macro="" textlink="">
      <cdr:nvSpPr>
        <cdr:cNvPr id="7" name="1 Rectángulo"/>
        <cdr:cNvSpPr/>
      </cdr:nvSpPr>
      <cdr:spPr>
        <a:xfrm>
          <a:off x="3162300" y="153352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3.096</a:t>
          </a:r>
        </a:p>
      </cdr:txBody>
    </cdr:sp>
  </cdr:relSizeAnchor>
  <cdr:relSizeAnchor xmlns:cdr="http://schemas.openxmlformats.org/drawingml/2006/chartDrawing">
    <cdr:from>
      <cdr:x>0.45575</cdr:x>
      <cdr:y>0.2895</cdr:y>
    </cdr:from>
    <cdr:to>
      <cdr:x>0.5265</cdr:x>
      <cdr:y>0.332</cdr:y>
    </cdr:to>
    <cdr:sp macro="" textlink="">
      <cdr:nvSpPr>
        <cdr:cNvPr id="9" name="1 Rectángulo"/>
        <cdr:cNvSpPr/>
      </cdr:nvSpPr>
      <cdr:spPr>
        <a:xfrm>
          <a:off x="3848100" y="168592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2.957</a:t>
          </a:r>
        </a:p>
      </cdr:txBody>
    </cdr:sp>
  </cdr:relSizeAnchor>
  <cdr:relSizeAnchor xmlns:cdr="http://schemas.openxmlformats.org/drawingml/2006/chartDrawing">
    <cdr:from>
      <cdr:x>0.5315</cdr:x>
      <cdr:y>0.287</cdr:y>
    </cdr:from>
    <cdr:to>
      <cdr:x>0.60225</cdr:x>
      <cdr:y>0.3295</cdr:y>
    </cdr:to>
    <cdr:sp macro="" textlink="">
      <cdr:nvSpPr>
        <cdr:cNvPr id="10" name="1 Rectángulo"/>
        <cdr:cNvSpPr/>
      </cdr:nvSpPr>
      <cdr:spPr>
        <a:xfrm>
          <a:off x="4486275" y="166687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2.961</a:t>
          </a:r>
        </a:p>
      </cdr:txBody>
    </cdr:sp>
  </cdr:relSizeAnchor>
  <cdr:relSizeAnchor xmlns:cdr="http://schemas.openxmlformats.org/drawingml/2006/chartDrawing">
    <cdr:from>
      <cdr:x>0.6105</cdr:x>
      <cdr:y>0.2895</cdr:y>
    </cdr:from>
    <cdr:to>
      <cdr:x>0.68125</cdr:x>
      <cdr:y>0.332</cdr:y>
    </cdr:to>
    <cdr:sp macro="" textlink="">
      <cdr:nvSpPr>
        <cdr:cNvPr id="11" name="1 Rectángulo"/>
        <cdr:cNvSpPr/>
      </cdr:nvSpPr>
      <cdr:spPr>
        <a:xfrm>
          <a:off x="5153025" y="168592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2.892</a:t>
          </a:r>
        </a:p>
      </cdr:txBody>
    </cdr:sp>
  </cdr:relSizeAnchor>
  <cdr:relSizeAnchor xmlns:cdr="http://schemas.openxmlformats.org/drawingml/2006/chartDrawing">
    <cdr:from>
      <cdr:x>0.69425</cdr:x>
      <cdr:y>0.307</cdr:y>
    </cdr:from>
    <cdr:to>
      <cdr:x>0.765</cdr:x>
      <cdr:y>0.3495</cdr:y>
    </cdr:to>
    <cdr:sp macro="" textlink="">
      <cdr:nvSpPr>
        <cdr:cNvPr id="12" name="1 Rectángulo"/>
        <cdr:cNvSpPr/>
      </cdr:nvSpPr>
      <cdr:spPr>
        <a:xfrm>
          <a:off x="5857875" y="178117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2.875</a:t>
          </a:r>
        </a:p>
      </cdr:txBody>
    </cdr:sp>
  </cdr:relSizeAnchor>
  <cdr:relSizeAnchor xmlns:cdr="http://schemas.openxmlformats.org/drawingml/2006/chartDrawing">
    <cdr:from>
      <cdr:x>0.76675</cdr:x>
      <cdr:y>0.2795</cdr:y>
    </cdr:from>
    <cdr:to>
      <cdr:x>0.8375</cdr:x>
      <cdr:y>0.322</cdr:y>
    </cdr:to>
    <cdr:sp macro="" textlink="">
      <cdr:nvSpPr>
        <cdr:cNvPr id="13" name="1 Rectángulo"/>
        <cdr:cNvSpPr/>
      </cdr:nvSpPr>
      <cdr:spPr>
        <a:xfrm>
          <a:off x="6477000" y="162877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3.039</a:t>
          </a:r>
        </a:p>
      </cdr:txBody>
    </cdr:sp>
  </cdr:relSizeAnchor>
  <cdr:relSizeAnchor xmlns:cdr="http://schemas.openxmlformats.org/drawingml/2006/chartDrawing">
    <cdr:from>
      <cdr:x>0.841</cdr:x>
      <cdr:y>0.2845</cdr:y>
    </cdr:from>
    <cdr:to>
      <cdr:x>0.91175</cdr:x>
      <cdr:y>0.327</cdr:y>
    </cdr:to>
    <cdr:sp macro="" textlink="">
      <cdr:nvSpPr>
        <cdr:cNvPr id="14" name="1 Rectángulo"/>
        <cdr:cNvSpPr/>
      </cdr:nvSpPr>
      <cdr:spPr>
        <a:xfrm>
          <a:off x="7096125" y="1657350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3.001</a:t>
          </a:r>
        </a:p>
      </cdr:txBody>
    </cdr:sp>
  </cdr:relSizeAnchor>
  <cdr:relSizeAnchor xmlns:cdr="http://schemas.openxmlformats.org/drawingml/2006/chartDrawing">
    <cdr:from>
      <cdr:x>0.928</cdr:x>
      <cdr:y>0.20425</cdr:y>
    </cdr:from>
    <cdr:to>
      <cdr:x>0.99875</cdr:x>
      <cdr:y>0.24675</cdr:y>
    </cdr:to>
    <cdr:sp macro="" textlink="">
      <cdr:nvSpPr>
        <cdr:cNvPr id="15" name="1 Rectángulo"/>
        <cdr:cNvSpPr/>
      </cdr:nvSpPr>
      <cdr:spPr>
        <a:xfrm>
          <a:off x="7839075" y="1190625"/>
          <a:ext cx="600075" cy="247650"/>
        </a:xfrm>
        <a:prstGeom prst="rect">
          <a:avLst/>
        </a:prstGeom>
        <a:ln>
          <a:noFill/>
        </a:ln>
      </cdr:spPr>
      <cdr:style>
        <a:lnRef idx="2">
          <a:schemeClr val="accent6"/>
        </a:lnRef>
        <a:fillRef idx="1001">
          <a:schemeClr val="bg1"/>
        </a:fillRef>
        <a:effectRef idx="0">
          <a:schemeClr val="accent6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b="1">
              <a:ln>
                <a:noFill/>
              </a:ln>
              <a:solidFill>
                <a:sysClr val="windowText" lastClr="000000"/>
              </a:solidFill>
            </a:rPr>
            <a:t>3.446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561975</xdr:rowOff>
    </xdr:from>
    <xdr:to>
      <xdr:col>9</xdr:col>
      <xdr:colOff>695325</xdr:colOff>
      <xdr:row>31</xdr:row>
      <xdr:rowOff>95250</xdr:rowOff>
    </xdr:to>
    <xdr:graphicFrame macro="">
      <xdr:nvGraphicFramePr>
        <xdr:cNvPr id="2" name="1 Gráfico"/>
        <xdr:cNvGraphicFramePr/>
      </xdr:nvGraphicFramePr>
      <xdr:xfrm>
        <a:off x="38100" y="561975"/>
        <a:ext cx="84486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0</xdr:row>
      <xdr:rowOff>504825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572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0.116</cdr:y>
    </cdr:from>
    <cdr:to>
      <cdr:x>0.5955</cdr:x>
      <cdr:y>0.1745</cdr:y>
    </cdr:to>
    <cdr:sp macro="" textlink="">
      <cdr:nvSpPr>
        <cdr:cNvPr id="3" name="Rectangle 1"/>
        <cdr:cNvSpPr>
          <a:spLocks noChangeArrowheads="1"/>
        </cdr:cNvSpPr>
      </cdr:nvSpPr>
      <cdr:spPr bwMode="auto">
        <a:xfrm>
          <a:off x="2333625" y="466725"/>
          <a:ext cx="1285875" cy="238125"/>
        </a:xfrm>
        <a:prstGeom prst="rect">
          <a:avLst/>
        </a:prstGeom>
        <a:noFill/>
        <a:ln w="9525">
          <a:noFill/>
        </a:ln>
      </cdr:spPr>
      <c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s-EC" sz="1400" b="1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+mn-lt"/>
            <a:ea typeface="Calibri" pitchFamily="34" charset="0"/>
            <a:cs typeface="Times New Roman" pitchFamily="18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4</xdr:row>
      <xdr:rowOff>228600</xdr:rowOff>
    </xdr:from>
    <xdr:to>
      <xdr:col>4</xdr:col>
      <xdr:colOff>85725</xdr:colOff>
      <xdr:row>11</xdr:row>
      <xdr:rowOff>152400</xdr:rowOff>
    </xdr:to>
    <xdr:graphicFrame macro="">
      <xdr:nvGraphicFramePr>
        <xdr:cNvPr id="5" name="4 Gráfico"/>
        <xdr:cNvGraphicFramePr/>
      </xdr:nvGraphicFramePr>
      <xdr:xfrm>
        <a:off x="1095375" y="1733550"/>
        <a:ext cx="6086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0</xdr:row>
      <xdr:rowOff>514350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72490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342900</xdr:rowOff>
    </xdr:from>
    <xdr:to>
      <xdr:col>8</xdr:col>
      <xdr:colOff>476250</xdr:colOff>
      <xdr:row>11</xdr:row>
      <xdr:rowOff>352425</xdr:rowOff>
    </xdr:to>
    <xdr:graphicFrame macro="">
      <xdr:nvGraphicFramePr>
        <xdr:cNvPr id="2" name="1 Gráfico"/>
        <xdr:cNvGraphicFramePr/>
      </xdr:nvGraphicFramePr>
      <xdr:xfrm>
        <a:off x="295275" y="838200"/>
        <a:ext cx="82200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285750</xdr:colOff>
      <xdr:row>2</xdr:row>
      <xdr:rowOff>428625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495300"/>
          <a:ext cx="8324850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16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Impericia e imprudencia del conductor y No respeta las señales de  tránsito, por mes -  Año 2015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cs typeface="Times New Roman" pitchFamily="18" charset="0"/>
            </a:rPr>
            <a:t>Total Nacional: 35.706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495300</xdr:colOff>
      <xdr:row>1</xdr:row>
      <xdr:rowOff>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9525" y="0"/>
          <a:ext cx="85248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0.31025</cdr:y>
    </cdr:from>
    <cdr:to>
      <cdr:x>0.2255</cdr:x>
      <cdr:y>0.3785</cdr:y>
    </cdr:to>
    <cdr:sp macro="" textlink="">
      <cdr:nvSpPr>
        <cdr:cNvPr id="2" name="1 CuadroTexto"/>
        <cdr:cNvSpPr txBox="1"/>
      </cdr:nvSpPr>
      <cdr:spPr>
        <a:xfrm>
          <a:off x="1257300" y="1495425"/>
          <a:ext cx="6191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sz="1100" b="1">
              <a:ln>
                <a:noFill/>
              </a:ln>
            </a:rPr>
            <a:t>20.524</a:t>
          </a:r>
        </a:p>
      </cdr:txBody>
    </cdr:sp>
  </cdr:relSizeAnchor>
  <cdr:relSizeAnchor xmlns:cdr="http://schemas.openxmlformats.org/drawingml/2006/chartDrawing">
    <cdr:from>
      <cdr:x>0.38025</cdr:x>
      <cdr:y>0.22375</cdr:y>
    </cdr:from>
    <cdr:to>
      <cdr:x>0.4545</cdr:x>
      <cdr:y>0.292</cdr:y>
    </cdr:to>
    <cdr:sp macro="" textlink="">
      <cdr:nvSpPr>
        <cdr:cNvPr id="3" name="1 CuadroTexto"/>
        <cdr:cNvSpPr txBox="1"/>
      </cdr:nvSpPr>
      <cdr:spPr>
        <a:xfrm>
          <a:off x="3181350" y="1076325"/>
          <a:ext cx="6191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sz="1100" b="1">
              <a:ln>
                <a:noFill/>
              </a:ln>
            </a:rPr>
            <a:t>24.928</a:t>
          </a:r>
        </a:p>
      </cdr:txBody>
    </cdr:sp>
  </cdr:relSizeAnchor>
  <cdr:relSizeAnchor xmlns:cdr="http://schemas.openxmlformats.org/drawingml/2006/chartDrawing">
    <cdr:from>
      <cdr:x>0.6165</cdr:x>
      <cdr:y>0.13975</cdr:y>
    </cdr:from>
    <cdr:to>
      <cdr:x>0.691</cdr:x>
      <cdr:y>0.208</cdr:y>
    </cdr:to>
    <cdr:sp macro="" textlink="">
      <cdr:nvSpPr>
        <cdr:cNvPr id="4" name="1 CuadroTexto"/>
        <cdr:cNvSpPr txBox="1"/>
      </cdr:nvSpPr>
      <cdr:spPr>
        <a:xfrm>
          <a:off x="5153025" y="666750"/>
          <a:ext cx="6191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sz="1100" b="1">
              <a:ln>
                <a:noFill/>
              </a:ln>
            </a:rPr>
            <a:t>29.990</a:t>
          </a:r>
        </a:p>
      </cdr:txBody>
    </cdr:sp>
  </cdr:relSizeAnchor>
  <cdr:relSizeAnchor xmlns:cdr="http://schemas.openxmlformats.org/drawingml/2006/chartDrawing">
    <cdr:from>
      <cdr:x>0.843</cdr:x>
      <cdr:y>0.19475</cdr:y>
    </cdr:from>
    <cdr:to>
      <cdr:x>0.91725</cdr:x>
      <cdr:y>0.263</cdr:y>
    </cdr:to>
    <cdr:sp macro="" textlink="">
      <cdr:nvSpPr>
        <cdr:cNvPr id="5" name="1 CuadroTexto"/>
        <cdr:cNvSpPr txBox="1"/>
      </cdr:nvSpPr>
      <cdr:spPr>
        <a:xfrm>
          <a:off x="7048500" y="933450"/>
          <a:ext cx="6191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sz="1100" b="1">
              <a:ln>
                <a:noFill/>
              </a:ln>
            </a:rPr>
            <a:t>27.372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161925</xdr:rowOff>
    </xdr:from>
    <xdr:to>
      <xdr:col>7</xdr:col>
      <xdr:colOff>771525</xdr:colOff>
      <xdr:row>33</xdr:row>
      <xdr:rowOff>114300</xdr:rowOff>
    </xdr:to>
    <xdr:graphicFrame macro="">
      <xdr:nvGraphicFramePr>
        <xdr:cNvPr id="3" name="2 Gráfico"/>
        <xdr:cNvGraphicFramePr/>
      </xdr:nvGraphicFramePr>
      <xdr:xfrm>
        <a:off x="228600" y="1552575"/>
        <a:ext cx="83724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1457325</xdr:colOff>
      <xdr:row>2</xdr:row>
      <xdr:rowOff>171450</xdr:rowOff>
    </xdr:from>
    <xdr:to>
      <xdr:col>6</xdr:col>
      <xdr:colOff>400050</xdr:colOff>
      <xdr:row>7</xdr:row>
      <xdr:rowOff>95250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457325" y="533400"/>
          <a:ext cx="5876925" cy="9620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17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Víctimas en</a:t>
          </a:r>
          <a:r>
            <a:rPr kumimoji="0" lang="es-EC" sz="14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 accidentes de tránsito</a:t>
          </a: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, ocurridos en el país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Periodo: 2008-2015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</xdr:row>
      <xdr:rowOff>152400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67727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19050</xdr:rowOff>
    </xdr:from>
    <xdr:to>
      <xdr:col>0</xdr:col>
      <xdr:colOff>2447925</xdr:colOff>
      <xdr:row>15</xdr:row>
      <xdr:rowOff>104775</xdr:rowOff>
    </xdr:to>
    <xdr:graphicFrame macro="">
      <xdr:nvGraphicFramePr>
        <xdr:cNvPr id="8" name="7 Gráfico"/>
        <xdr:cNvGraphicFramePr/>
      </xdr:nvGraphicFramePr>
      <xdr:xfrm>
        <a:off x="200025" y="1590675"/>
        <a:ext cx="22479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57150</xdr:rowOff>
    </xdr:from>
    <xdr:to>
      <xdr:col>8</xdr:col>
      <xdr:colOff>9525</xdr:colOff>
      <xdr:row>2</xdr:row>
      <xdr:rowOff>457200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0" y="581025"/>
          <a:ext cx="8677275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18</a:t>
          </a:r>
          <a:br>
            <a:rPr lang="es-EC" sz="1400" b="1">
              <a:latin typeface="+mn-lt"/>
              <a:ea typeface="Calibri" pitchFamily="34" charset="0"/>
              <a:cs typeface="Times New Roman" pitchFamily="18" charset="0"/>
            </a:rPr>
          </a:br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Víctimas en accidentes de tránsito</a:t>
          </a:r>
          <a:br>
            <a:rPr lang="es-EC" sz="1400" b="1">
              <a:latin typeface="+mn-lt"/>
              <a:ea typeface="Calibri" pitchFamily="34" charset="0"/>
              <a:cs typeface="Times New Roman" pitchFamily="18" charset="0"/>
            </a:rPr>
          </a:br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 Año 2015</a:t>
          </a:r>
        </a:p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Total</a:t>
          </a:r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 Nacional: 27.372</a:t>
          </a:r>
          <a:endParaRPr lang="es-EC" sz="1400" b="1">
            <a:latin typeface="+mn-lt"/>
            <a:ea typeface="Calibri" pitchFamily="34" charset="0"/>
            <a:cs typeface="Times New Roman" pitchFamily="18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>
    <xdr:from>
      <xdr:col>0</xdr:col>
      <xdr:colOff>2562225</xdr:colOff>
      <xdr:row>3</xdr:row>
      <xdr:rowOff>9525</xdr:rowOff>
    </xdr:from>
    <xdr:to>
      <xdr:col>7</xdr:col>
      <xdr:colOff>590550</xdr:colOff>
      <xdr:row>15</xdr:row>
      <xdr:rowOff>66675</xdr:rowOff>
    </xdr:to>
    <xdr:graphicFrame macro="">
      <xdr:nvGraphicFramePr>
        <xdr:cNvPr id="2" name="1 Gráfico"/>
        <xdr:cNvGraphicFramePr/>
      </xdr:nvGraphicFramePr>
      <xdr:xfrm>
        <a:off x="2562225" y="1581150"/>
        <a:ext cx="5857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3</xdr:row>
      <xdr:rowOff>333375</xdr:rowOff>
    </xdr:from>
    <xdr:to>
      <xdr:col>7</xdr:col>
      <xdr:colOff>704850</xdr:colOff>
      <xdr:row>9</xdr:row>
      <xdr:rowOff>66675</xdr:rowOff>
    </xdr:to>
    <xdr:grpSp>
      <xdr:nvGrpSpPr>
        <xdr:cNvPr id="7" name="3 Grupo"/>
        <xdr:cNvGrpSpPr/>
      </xdr:nvGrpSpPr>
      <xdr:grpSpPr>
        <a:xfrm>
          <a:off x="7534275" y="1905000"/>
          <a:ext cx="1000125" cy="2876550"/>
          <a:chOff x="10390893" y="2953912"/>
          <a:chExt cx="1032182" cy="2816384"/>
        </a:xfrm>
      </xdr:grpSpPr>
      <xdr:sp macro="" textlink="">
        <xdr:nvSpPr>
          <xdr:cNvPr id="10" name="1 CuadroTexto"/>
          <xdr:cNvSpPr txBox="1"/>
        </xdr:nvSpPr>
        <xdr:spPr>
          <a:xfrm>
            <a:off x="10390893" y="2953912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  9.813</a:t>
            </a:r>
          </a:p>
        </xdr:txBody>
      </xdr:sp>
      <xdr:sp macro="" textlink="">
        <xdr:nvSpPr>
          <xdr:cNvPr id="13" name="8 CuadroTexto"/>
          <xdr:cNvSpPr txBox="1"/>
        </xdr:nvSpPr>
        <xdr:spPr>
          <a:xfrm>
            <a:off x="10432696" y="3808685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1.440</a:t>
            </a:r>
          </a:p>
        </xdr:txBody>
      </xdr:sp>
      <xdr:sp macro="" textlink="">
        <xdr:nvSpPr>
          <xdr:cNvPr id="14" name="9 CuadroTexto"/>
          <xdr:cNvSpPr txBox="1"/>
        </xdr:nvSpPr>
        <xdr:spPr>
          <a:xfrm>
            <a:off x="10449727" y="3368625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6.045</a:t>
            </a:r>
          </a:p>
        </xdr:txBody>
      </xdr:sp>
      <xdr:sp macro="" textlink="">
        <xdr:nvSpPr>
          <xdr:cNvPr id="15" name="10 CuadroTexto"/>
          <xdr:cNvSpPr txBox="1"/>
        </xdr:nvSpPr>
        <xdr:spPr>
          <a:xfrm>
            <a:off x="10459275" y="4233254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1.244</a:t>
            </a:r>
          </a:p>
        </xdr:txBody>
      </xdr:sp>
      <xdr:sp macro="" textlink="">
        <xdr:nvSpPr>
          <xdr:cNvPr id="16" name="11 CuadroTexto"/>
          <xdr:cNvSpPr txBox="1"/>
        </xdr:nvSpPr>
        <xdr:spPr>
          <a:xfrm>
            <a:off x="10440438" y="4686692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1.096</a:t>
            </a:r>
          </a:p>
        </xdr:txBody>
      </xdr:sp>
      <xdr:sp macro="" textlink="">
        <xdr:nvSpPr>
          <xdr:cNvPr id="17" name="12 CuadroTexto"/>
          <xdr:cNvSpPr txBox="1"/>
        </xdr:nvSpPr>
        <xdr:spPr>
          <a:xfrm>
            <a:off x="10459275" y="5137314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  988</a:t>
            </a:r>
          </a:p>
        </xdr:txBody>
      </xdr:sp>
      <xdr:sp macro="" textlink="">
        <xdr:nvSpPr>
          <xdr:cNvPr id="18" name="13 CuadroTexto"/>
          <xdr:cNvSpPr txBox="1"/>
        </xdr:nvSpPr>
        <xdr:spPr>
          <a:xfrm>
            <a:off x="10468823" y="5521750"/>
            <a:ext cx="954252" cy="24854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00" b="1"/>
              <a:t>6.746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0</xdr:row>
      <xdr:rowOff>514350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3"/>
        <a:srcRect b="92713"/>
        <a:stretch>
          <a:fillRect/>
        </a:stretch>
      </xdr:blipFill>
      <xdr:spPr>
        <a:xfrm>
          <a:off x="0" y="0"/>
          <a:ext cx="871537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514350</xdr:colOff>
      <xdr:row>3</xdr:row>
      <xdr:rowOff>47625</xdr:rowOff>
    </xdr:from>
    <xdr:to>
      <xdr:col>7</xdr:col>
      <xdr:colOff>542925</xdr:colOff>
      <xdr:row>3</xdr:row>
      <xdr:rowOff>295275</xdr:rowOff>
    </xdr:to>
    <xdr:sp macro="" textlink="">
      <xdr:nvSpPr>
        <xdr:cNvPr id="20" name="1 CuadroTexto"/>
        <xdr:cNvSpPr txBox="1"/>
      </xdr:nvSpPr>
      <xdr:spPr>
        <a:xfrm>
          <a:off x="7448550" y="1619250"/>
          <a:ext cx="923925" cy="247650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r>
            <a:rPr lang="es-EC" sz="1000" b="1"/>
            <a:t>    TOTAL</a:t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0.654</cdr:y>
    </cdr:from>
    <cdr:to>
      <cdr:x>0.33</cdr:x>
      <cdr:y>0.72025</cdr:y>
    </cdr:to>
    <cdr:sp macro="" textlink="">
      <cdr:nvSpPr>
        <cdr:cNvPr id="2" name="1 Rectángulo"/>
        <cdr:cNvSpPr/>
      </cdr:nvSpPr>
      <cdr:spPr>
        <a:xfrm>
          <a:off x="1809750" y="2924175"/>
          <a:ext cx="695325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s-EC" b="1">
              <a:solidFill>
                <a:sysClr val="windowText" lastClr="000000"/>
              </a:solidFill>
            </a:rPr>
            <a:t>18,1%</a:t>
          </a:r>
        </a:p>
      </cdr:txBody>
    </cdr:sp>
  </cdr:relSizeAnchor>
  <cdr:relSizeAnchor xmlns:cdr="http://schemas.openxmlformats.org/drawingml/2006/chartDrawing">
    <cdr:from>
      <cdr:x>0.46425</cdr:x>
      <cdr:y>0.702</cdr:y>
    </cdr:from>
    <cdr:to>
      <cdr:x>0.55425</cdr:x>
      <cdr:y>0.76825</cdr:y>
    </cdr:to>
    <cdr:sp macro="" textlink="">
      <cdr:nvSpPr>
        <cdr:cNvPr id="3" name="1 Rectángulo"/>
        <cdr:cNvSpPr/>
      </cdr:nvSpPr>
      <cdr:spPr>
        <a:xfrm>
          <a:off x="3524250" y="3133725"/>
          <a:ext cx="68580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b="1">
              <a:solidFill>
                <a:sysClr val="windowText" lastClr="000000"/>
              </a:solidFill>
            </a:rPr>
            <a:t>12,8%</a:t>
          </a:r>
        </a:p>
      </cdr:txBody>
    </cdr:sp>
  </cdr:relSizeAnchor>
  <cdr:relSizeAnchor xmlns:cdr="http://schemas.openxmlformats.org/drawingml/2006/chartDrawing">
    <cdr:from>
      <cdr:x>0.7015</cdr:x>
      <cdr:y>0.69925</cdr:y>
    </cdr:from>
    <cdr:to>
      <cdr:x>0.78025</cdr:x>
      <cdr:y>0.7655</cdr:y>
    </cdr:to>
    <cdr:sp macro="" textlink="">
      <cdr:nvSpPr>
        <cdr:cNvPr id="4" name="1 Rectángulo"/>
        <cdr:cNvSpPr/>
      </cdr:nvSpPr>
      <cdr:spPr>
        <a:xfrm>
          <a:off x="5334000" y="3124200"/>
          <a:ext cx="600075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b="1">
              <a:solidFill>
                <a:sysClr val="windowText" lastClr="000000"/>
              </a:solidFill>
            </a:rPr>
            <a:t>14,5%</a:t>
          </a:r>
        </a:p>
      </cdr:txBody>
    </cdr:sp>
  </cdr:relSizeAnchor>
  <cdr:relSizeAnchor xmlns:cdr="http://schemas.openxmlformats.org/drawingml/2006/chartDrawing">
    <cdr:from>
      <cdr:x>0.92725</cdr:x>
      <cdr:y>0.4415</cdr:y>
    </cdr:from>
    <cdr:to>
      <cdr:x>0.99975</cdr:x>
      <cdr:y>0.50775</cdr:y>
    </cdr:to>
    <cdr:sp macro="" textlink="">
      <cdr:nvSpPr>
        <cdr:cNvPr id="5" name="1 Rectángulo"/>
        <cdr:cNvSpPr/>
      </cdr:nvSpPr>
      <cdr:spPr>
        <a:xfrm>
          <a:off x="7048500" y="1971675"/>
          <a:ext cx="5524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C" b="1">
              <a:solidFill>
                <a:sysClr val="windowText" lastClr="000000"/>
              </a:solidFill>
            </a:rPr>
            <a:t>54,6%</a:t>
          </a:r>
        </a:p>
      </cdr:txBody>
    </cdr:sp>
  </cdr:relSizeAnchor>
  <cdr:relSizeAnchor xmlns:cdr="http://schemas.openxmlformats.org/drawingml/2006/chartDrawing">
    <cdr:from>
      <cdr:x>0.21625</cdr:x>
      <cdr:y>0.54525</cdr:y>
    </cdr:from>
    <cdr:to>
      <cdr:x>0.23775</cdr:x>
      <cdr:y>0.8215</cdr:y>
    </cdr:to>
    <cdr:sp macro="" textlink="">
      <cdr:nvSpPr>
        <cdr:cNvPr id="6" name="3 Cerrar llave"/>
        <cdr:cNvSpPr/>
      </cdr:nvSpPr>
      <cdr:spPr>
        <a:xfrm>
          <a:off x="1638300" y="2438400"/>
          <a:ext cx="161925" cy="123825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EC" sz="1100"/>
        </a:p>
      </cdr:txBody>
    </cdr:sp>
  </cdr:relSizeAnchor>
  <cdr:relSizeAnchor xmlns:cdr="http://schemas.openxmlformats.org/drawingml/2006/chartDrawing">
    <cdr:from>
      <cdr:x>0.45075</cdr:x>
      <cdr:y>0.64075</cdr:y>
    </cdr:from>
    <cdr:to>
      <cdr:x>0.4695</cdr:x>
      <cdr:y>0.81875</cdr:y>
    </cdr:to>
    <cdr:sp macro="" textlink="">
      <cdr:nvSpPr>
        <cdr:cNvPr id="7" name="4 Cerrar llave"/>
        <cdr:cNvSpPr/>
      </cdr:nvSpPr>
      <cdr:spPr>
        <a:xfrm>
          <a:off x="3429000" y="2867025"/>
          <a:ext cx="142875" cy="80010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EC" sz="1100"/>
        </a:p>
      </cdr:txBody>
    </cdr:sp>
  </cdr:relSizeAnchor>
  <cdr:relSizeAnchor xmlns:cdr="http://schemas.openxmlformats.org/drawingml/2006/chartDrawing">
    <cdr:from>
      <cdr:x>0.908</cdr:x>
      <cdr:y>0.1015</cdr:y>
    </cdr:from>
    <cdr:to>
      <cdr:x>0.933</cdr:x>
      <cdr:y>0.81875</cdr:y>
    </cdr:to>
    <cdr:sp macro="" textlink="">
      <cdr:nvSpPr>
        <cdr:cNvPr id="8" name="5 Cerrar llave"/>
        <cdr:cNvSpPr/>
      </cdr:nvSpPr>
      <cdr:spPr>
        <a:xfrm>
          <a:off x="6905625" y="447675"/>
          <a:ext cx="190500" cy="3209925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EC" sz="1100"/>
        </a:p>
      </cdr:txBody>
    </cdr:sp>
  </cdr:relSizeAnchor>
  <cdr:relSizeAnchor xmlns:cdr="http://schemas.openxmlformats.org/drawingml/2006/chartDrawing">
    <cdr:from>
      <cdr:x>0.6825</cdr:x>
      <cdr:y>0.62225</cdr:y>
    </cdr:from>
    <cdr:to>
      <cdr:x>0.70275</cdr:x>
      <cdr:y>0.8215</cdr:y>
    </cdr:to>
    <cdr:sp macro="" textlink="">
      <cdr:nvSpPr>
        <cdr:cNvPr id="9" name="6 Cerrar llave"/>
        <cdr:cNvSpPr/>
      </cdr:nvSpPr>
      <cdr:spPr>
        <a:xfrm>
          <a:off x="5191125" y="2781300"/>
          <a:ext cx="152400" cy="89535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EC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57150</xdr:rowOff>
    </xdr:from>
    <xdr:to>
      <xdr:col>9</xdr:col>
      <xdr:colOff>771525</xdr:colOff>
      <xdr:row>8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" y="628650"/>
          <a:ext cx="7591425" cy="9144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19</a:t>
          </a:r>
        </a:p>
        <a:p>
          <a:pPr algn="ctr"/>
          <a:r>
            <a:rPr lang="es-EC" sz="1400" b="1">
              <a:latin typeface="+mn-lt"/>
            </a:rPr>
            <a:t>Número de pasajeros transportados por</a:t>
          </a:r>
          <a:r>
            <a:rPr lang="es-EC" sz="1400" b="1" baseline="0">
              <a:latin typeface="+mn-lt"/>
            </a:rPr>
            <a:t> ferrocarril, según f</a:t>
          </a:r>
          <a:r>
            <a:rPr lang="es-EC" sz="1400" b="1">
              <a:latin typeface="+mn-lt"/>
            </a:rPr>
            <a:t>ilial  - Año</a:t>
          </a:r>
          <a:r>
            <a:rPr lang="es-EC" sz="1400" b="1" baseline="0">
              <a:latin typeface="+mn-lt"/>
            </a:rPr>
            <a:t> 2015</a:t>
          </a:r>
          <a:r>
            <a:rPr lang="es-EC" sz="1400" b="1">
              <a:latin typeface="+mn-lt"/>
            </a:rPr>
            <a:t> 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Total: 131.319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(Porcentaje)</a:t>
          </a:r>
          <a:endParaRPr lang="es-EC" sz="1400">
            <a:effectLst/>
          </a:endParaRPr>
        </a:p>
      </xdr:txBody>
    </xdr:sp>
    <xdr:clientData/>
  </xdr:twoCellAnchor>
  <xdr:twoCellAnchor>
    <xdr:from>
      <xdr:col>0</xdr:col>
      <xdr:colOff>609600</xdr:colOff>
      <xdr:row>8</xdr:row>
      <xdr:rowOff>133350</xdr:rowOff>
    </xdr:from>
    <xdr:to>
      <xdr:col>9</xdr:col>
      <xdr:colOff>1362075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09600" y="1657350"/>
        <a:ext cx="7610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2</xdr:row>
      <xdr:rowOff>133350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5915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</cdr:y>
    </cdr:from>
    <cdr:to>
      <cdr:x>1</cdr:x>
      <cdr:y>0.1245</cdr:y>
    </cdr:to>
    <cdr:sp macro="" textlink="">
      <cdr:nvSpPr>
        <cdr:cNvPr id="3" name="Rectangle 1"/>
        <cdr:cNvSpPr>
          <a:spLocks noChangeArrowheads="1"/>
        </cdr:cNvSpPr>
      </cdr:nvSpPr>
      <cdr:spPr bwMode="auto">
        <a:xfrm>
          <a:off x="0" y="247650"/>
          <a:ext cx="8134350" cy="171450"/>
        </a:xfrm>
        <a:prstGeom prst="rect">
          <a:avLst/>
        </a:prstGeom>
        <a:noFill/>
        <a:ln w="9525">
          <a:noFill/>
        </a:ln>
      </cdr:spPr>
      <c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 sz="1050">
            <a:effectLst/>
          </a:endParaRPr>
        </a:p>
      </cdr:txBody>
    </cdr:sp>
  </cdr:relSizeAnchor>
  <cdr:relSizeAnchor xmlns:cdr="http://schemas.openxmlformats.org/drawingml/2006/chartDrawing">
    <cdr:from>
      <cdr:x>0</cdr:x>
      <cdr:y>0.8725</cdr:y>
    </cdr:from>
    <cdr:to>
      <cdr:x>0.99625</cdr:x>
      <cdr:y>0.94575</cdr:y>
    </cdr:to>
    <cdr:sp macro="" textlink="">
      <cdr:nvSpPr>
        <cdr:cNvPr id="4" name="1 Rectángulo"/>
        <cdr:cNvSpPr/>
      </cdr:nvSpPr>
      <cdr:spPr>
        <a:xfrm>
          <a:off x="0" y="2943225"/>
          <a:ext cx="8105775" cy="247650"/>
        </a:xfrm>
        <a:prstGeom prst="rect">
          <a:avLst/>
        </a:prstGeom>
        <a:ln>
          <a:noFill/>
        </a:ln>
      </cdr:spPr>
      <cdr:txBody>
        <a:bodyPr wrap="square" lIns="91417" tIns="45710" rIns="91417" bIns="4571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088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176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262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35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5438" algn="l" defTabSz="457088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2526" algn="l" defTabSz="457088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199613" algn="l" defTabSz="457088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6699" algn="l" defTabSz="457088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lvl="0" algn="just"/>
          <a:endParaRPr lang="es-EC" sz="1200" dirty="0">
            <a:cs typeface="Arial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161925</xdr:rowOff>
    </xdr:from>
    <xdr:to>
      <xdr:col>8</xdr:col>
      <xdr:colOff>704850</xdr:colOff>
      <xdr:row>29</xdr:row>
      <xdr:rowOff>95250</xdr:rowOff>
    </xdr:to>
    <xdr:graphicFrame macro="">
      <xdr:nvGraphicFramePr>
        <xdr:cNvPr id="2" name="1 Gráfico"/>
        <xdr:cNvGraphicFramePr/>
      </xdr:nvGraphicFramePr>
      <xdr:xfrm>
        <a:off x="161925" y="1876425"/>
        <a:ext cx="7962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9</xdr:col>
      <xdr:colOff>0</xdr:colOff>
      <xdr:row>8</xdr:row>
      <xdr:rowOff>19050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0" y="628650"/>
          <a:ext cx="8220075" cy="9144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20</a:t>
          </a:r>
        </a:p>
        <a:p>
          <a:pPr algn="ctr"/>
          <a:r>
            <a:rPr lang="es-EC" sz="1400" b="1">
              <a:latin typeface="+mn-lt"/>
            </a:rPr>
            <a:t>Número de pasajeros transportados por ferrocarril, según  mes -  Año</a:t>
          </a:r>
          <a:r>
            <a:rPr lang="es-EC" sz="1400" b="1" baseline="0">
              <a:latin typeface="+mn-lt"/>
            </a:rPr>
            <a:t> 2015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Total: 131.319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(Absolutos)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2200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285750</xdr:rowOff>
    </xdr:from>
    <xdr:to>
      <xdr:col>5</xdr:col>
      <xdr:colOff>1304925</xdr:colOff>
      <xdr:row>8</xdr:row>
      <xdr:rowOff>19050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857250"/>
          <a:ext cx="8134350" cy="8001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ysClr val="windowText" lastClr="000000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Calibri"/>
              <a:ea typeface="Calibri" pitchFamily="34" charset="0"/>
              <a:cs typeface="Times New Roman" pitchFamily="18" charset="0"/>
            </a:rPr>
            <a:t>Gráfico No. 21</a:t>
          </a:r>
        </a:p>
        <a:p>
          <a:pPr algn="ctr"/>
          <a:r>
            <a:rPr lang="es-EC" sz="1400" b="1"/>
            <a:t>Número de pasajeros transportados por</a:t>
          </a:r>
          <a:r>
            <a:rPr lang="es-EC" sz="1400" b="1" baseline="0"/>
            <a:t> ferrocarril, según r</a:t>
          </a:r>
          <a:r>
            <a:rPr lang="es-EC" sz="1400" b="1"/>
            <a:t>ango de edad y sexo - Año 2015</a:t>
          </a:r>
          <a:endParaRPr lang="es-EC" sz="1400"/>
        </a:p>
        <a:p>
          <a:pPr algn="ctr"/>
          <a:r>
            <a:rPr lang="es-EC" sz="1400" b="1"/>
            <a:t>Total: 131.319 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ysClr val="windowText" lastClr="000000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>
            <a:effectLst/>
          </a:endParaRPr>
        </a:p>
        <a:p>
          <a:pPr algn="ctr"/>
          <a:endParaRPr lang="es-EC" sz="1400"/>
        </a:p>
      </xdr:txBody>
    </xdr:sp>
    <xdr:clientData/>
  </xdr:twoCellAnchor>
  <xdr:twoCellAnchor>
    <xdr:from>
      <xdr:col>0</xdr:col>
      <xdr:colOff>38100</xdr:colOff>
      <xdr:row>8</xdr:row>
      <xdr:rowOff>28575</xdr:rowOff>
    </xdr:from>
    <xdr:to>
      <xdr:col>5</xdr:col>
      <xdr:colOff>1066800</xdr:colOff>
      <xdr:row>29</xdr:row>
      <xdr:rowOff>561975</xdr:rowOff>
    </xdr:to>
    <xdr:graphicFrame macro="">
      <xdr:nvGraphicFramePr>
        <xdr:cNvPr id="12" name="11 Gráfico"/>
        <xdr:cNvGraphicFramePr/>
      </xdr:nvGraphicFramePr>
      <xdr:xfrm>
        <a:off x="38100" y="1666875"/>
        <a:ext cx="7858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9</xdr:row>
      <xdr:rowOff>76200</xdr:rowOff>
    </xdr:from>
    <xdr:to>
      <xdr:col>5</xdr:col>
      <xdr:colOff>1257300</xdr:colOff>
      <xdr:row>28</xdr:row>
      <xdr:rowOff>66675</xdr:rowOff>
    </xdr:to>
    <xdr:grpSp>
      <xdr:nvGrpSpPr>
        <xdr:cNvPr id="13" name="2 Grupo"/>
        <xdr:cNvGrpSpPr/>
      </xdr:nvGrpSpPr>
      <xdr:grpSpPr>
        <a:xfrm>
          <a:off x="7439025" y="1905000"/>
          <a:ext cx="647700" cy="3609975"/>
          <a:chOff x="10546270" y="2540051"/>
          <a:chExt cx="1020203" cy="4251359"/>
        </a:xfrm>
      </xdr:grpSpPr>
      <xdr:grpSp>
        <xdr:nvGrpSpPr>
          <xdr:cNvPr id="14" name="1 Grupo"/>
          <xdr:cNvGrpSpPr/>
        </xdr:nvGrpSpPr>
        <xdr:grpSpPr>
          <a:xfrm>
            <a:off x="10546270" y="2540051"/>
            <a:ext cx="1020203" cy="3766704"/>
            <a:chOff x="10733361" y="827974"/>
            <a:chExt cx="1020203" cy="3767014"/>
          </a:xfrm>
        </xdr:grpSpPr>
        <xdr:grpSp>
          <xdr:nvGrpSpPr>
            <xdr:cNvPr id="16" name="2 Grupo"/>
            <xdr:cNvGrpSpPr/>
          </xdr:nvGrpSpPr>
          <xdr:grpSpPr>
            <a:xfrm>
              <a:off x="10733361" y="827974"/>
              <a:ext cx="1020203" cy="2826202"/>
              <a:chOff x="10211222" y="1082204"/>
              <a:chExt cx="1020203" cy="2843556"/>
            </a:xfrm>
          </xdr:grpSpPr>
          <xdr:sp macro="" textlink="">
            <xdr:nvSpPr>
              <xdr:cNvPr id="19" name="1 CuadroTexto"/>
              <xdr:cNvSpPr txBox="1"/>
            </xdr:nvSpPr>
            <xdr:spPr>
              <a:xfrm>
                <a:off x="10225250" y="1082204"/>
                <a:ext cx="954145" cy="36468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9pPr>
              </a:lstStyle>
              <a:p>
                <a:r>
                  <a:rPr lang="es-EC" sz="1050" b="1"/>
                  <a:t>11.292</a:t>
                </a:r>
              </a:p>
            </xdr:txBody>
          </xdr:sp>
          <xdr:sp macro="" textlink="">
            <xdr:nvSpPr>
              <xdr:cNvPr id="20" name="1 CuadroTexto"/>
              <xdr:cNvSpPr txBox="1"/>
            </xdr:nvSpPr>
            <xdr:spPr>
              <a:xfrm>
                <a:off x="10225250" y="1571296"/>
                <a:ext cx="954145" cy="36468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9pPr>
              </a:lstStyle>
              <a:p>
                <a:r>
                  <a:rPr lang="es-EC" sz="1050" b="1"/>
                  <a:t>17.095</a:t>
                </a:r>
              </a:p>
            </xdr:txBody>
          </xdr:sp>
          <xdr:sp macro="" textlink="">
            <xdr:nvSpPr>
              <xdr:cNvPr id="21" name="1 CuadroTexto"/>
              <xdr:cNvSpPr txBox="1"/>
            </xdr:nvSpPr>
            <xdr:spPr>
              <a:xfrm>
                <a:off x="10277280" y="2031241"/>
                <a:ext cx="954145" cy="36468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9pPr>
              </a:lstStyle>
              <a:p>
                <a:r>
                  <a:rPr lang="es-EC" sz="1050" b="1"/>
                  <a:t>17.757</a:t>
                </a:r>
              </a:p>
            </xdr:txBody>
          </xdr:sp>
          <xdr:sp macro="" textlink="">
            <xdr:nvSpPr>
              <xdr:cNvPr id="22" name="1 CuadroTexto"/>
              <xdr:cNvSpPr txBox="1"/>
            </xdr:nvSpPr>
            <xdr:spPr>
              <a:xfrm>
                <a:off x="10211222" y="3080513"/>
                <a:ext cx="954145" cy="36468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9pPr>
              </a:lstStyle>
              <a:p>
                <a:r>
                  <a:rPr lang="es-EC" sz="1050" b="1"/>
                  <a:t>15.282</a:t>
                </a:r>
              </a:p>
            </xdr:txBody>
          </xdr:sp>
          <xdr:sp macro="" textlink="">
            <xdr:nvSpPr>
              <xdr:cNvPr id="23" name="1 CuadroTexto"/>
              <xdr:cNvSpPr txBox="1"/>
            </xdr:nvSpPr>
            <xdr:spPr>
              <a:xfrm>
                <a:off x="10245909" y="3561074"/>
                <a:ext cx="954145" cy="36468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Calibri" charset="0"/>
                    <a:ea typeface="ＭＳ Ｐゴシック" charset="0"/>
                    <a:cs typeface="ＭＳ Ｐゴシック" charset="0"/>
                  </a:defRPr>
                </a:lvl9pPr>
              </a:lstStyle>
              <a:p>
                <a:r>
                  <a:rPr lang="es-EC" sz="1050" b="1"/>
                  <a:t>17.704</a:t>
                </a:r>
              </a:p>
            </xdr:txBody>
          </xdr:sp>
        </xdr:grpSp>
        <xdr:sp macro="" textlink="">
          <xdr:nvSpPr>
            <xdr:cNvPr id="17" name="1 CuadroTexto"/>
            <xdr:cNvSpPr txBox="1"/>
          </xdr:nvSpPr>
          <xdr:spPr>
            <a:xfrm>
              <a:off x="10768048" y="3790731"/>
              <a:ext cx="954145" cy="362575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9pPr>
            </a:lstStyle>
            <a:p>
              <a:r>
                <a:rPr lang="es-EC" sz="1050" b="1"/>
                <a:t>19.272</a:t>
              </a:r>
            </a:p>
          </xdr:txBody>
        </xdr:sp>
        <xdr:sp macro="" textlink="">
          <xdr:nvSpPr>
            <xdr:cNvPr id="18" name="1 CuadroTexto"/>
            <xdr:cNvSpPr txBox="1"/>
          </xdr:nvSpPr>
          <xdr:spPr>
            <a:xfrm>
              <a:off x="10762182" y="4232413"/>
              <a:ext cx="954145" cy="362575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Calibri" charset="0"/>
                  <a:ea typeface="ＭＳ Ｐゴシック" charset="0"/>
                  <a:cs typeface="ＭＳ Ｐゴシック" charset="0"/>
                </a:defRPr>
              </a:lvl9pPr>
            </a:lstStyle>
            <a:p>
              <a:r>
                <a:rPr lang="es-EC" sz="1050" b="1"/>
                <a:t>11.846</a:t>
              </a:r>
            </a:p>
          </xdr:txBody>
        </xdr:sp>
      </xdr:grpSp>
      <xdr:sp macro="" textlink="">
        <xdr:nvSpPr>
          <xdr:cNvPr id="15" name="1 CuadroTexto"/>
          <xdr:cNvSpPr txBox="1"/>
        </xdr:nvSpPr>
        <xdr:spPr>
          <a:xfrm>
            <a:off x="10600341" y="6428982"/>
            <a:ext cx="954145" cy="362428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Calibri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s-EC" sz="1050" b="1"/>
              <a:t>  3.146</a:t>
            </a:r>
          </a:p>
        </xdr:txBody>
      </xdr:sp>
    </xdr:grpSp>
    <xdr:clientData/>
  </xdr:twoCellAnchor>
  <xdr:twoCellAnchor>
    <xdr:from>
      <xdr:col>5</xdr:col>
      <xdr:colOff>638175</xdr:colOff>
      <xdr:row>7</xdr:row>
      <xdr:rowOff>142875</xdr:rowOff>
    </xdr:from>
    <xdr:to>
      <xdr:col>5</xdr:col>
      <xdr:colOff>1247775</xdr:colOff>
      <xdr:row>8</xdr:row>
      <xdr:rowOff>142875</xdr:rowOff>
    </xdr:to>
    <xdr:sp macro="" textlink="">
      <xdr:nvSpPr>
        <xdr:cNvPr id="24" name="1 CuadroTexto"/>
        <xdr:cNvSpPr txBox="1"/>
      </xdr:nvSpPr>
      <xdr:spPr>
        <a:xfrm>
          <a:off x="7467600" y="1590675"/>
          <a:ext cx="609600" cy="190500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r>
            <a:rPr lang="es-EC" sz="1050" b="1"/>
            <a:t>Total</a:t>
          </a:r>
        </a:p>
        <a:p>
          <a:endParaRPr lang="es-EC" sz="1050" b="1"/>
        </a:p>
      </xdr:txBody>
    </xdr:sp>
    <xdr:clientData/>
  </xdr:twoCellAnchor>
  <xdr:twoCellAnchor>
    <xdr:from>
      <xdr:col>5</xdr:col>
      <xdr:colOff>609600</xdr:colOff>
      <xdr:row>15</xdr:row>
      <xdr:rowOff>152400</xdr:rowOff>
    </xdr:from>
    <xdr:to>
      <xdr:col>5</xdr:col>
      <xdr:colOff>1219200</xdr:colOff>
      <xdr:row>17</xdr:row>
      <xdr:rowOff>47625</xdr:rowOff>
    </xdr:to>
    <xdr:sp macro="" textlink="">
      <xdr:nvSpPr>
        <xdr:cNvPr id="26" name="1 CuadroTexto"/>
        <xdr:cNvSpPr txBox="1"/>
      </xdr:nvSpPr>
      <xdr:spPr>
        <a:xfrm>
          <a:off x="7439025" y="3124200"/>
          <a:ext cx="609600" cy="2762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r>
            <a:rPr lang="es-EC" sz="1050" b="1"/>
            <a:t>17.925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95250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1438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66675</xdr:rowOff>
    </xdr:from>
    <xdr:to>
      <xdr:col>7</xdr:col>
      <xdr:colOff>771525</xdr:colOff>
      <xdr:row>6</xdr:row>
      <xdr:rowOff>38100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66675" y="447675"/>
          <a:ext cx="6105525" cy="10668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22</a:t>
          </a:r>
        </a:p>
        <a:p>
          <a:pPr algn="ctr"/>
          <a:r>
            <a:rPr lang="es-EC" sz="1400" b="1">
              <a:latin typeface="+mn-lt"/>
            </a:rPr>
            <a:t>Número de pasajeros transportados por ferrocarril, según sexo</a:t>
          </a:r>
          <a:r>
            <a:rPr lang="es-EC" sz="1400" b="1" baseline="0">
              <a:latin typeface="+mn-lt"/>
            </a:rPr>
            <a:t> - Año 2015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Total: 131.319</a:t>
          </a:r>
        </a:p>
        <a:p>
          <a:pPr algn="ctr"/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857250</xdr:colOff>
      <xdr:row>1</xdr:row>
      <xdr:rowOff>180975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257925" cy="371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257175</xdr:colOff>
      <xdr:row>6</xdr:row>
      <xdr:rowOff>57150</xdr:rowOff>
    </xdr:from>
    <xdr:to>
      <xdr:col>7</xdr:col>
      <xdr:colOff>676275</xdr:colOff>
      <xdr:row>23</xdr:row>
      <xdr:rowOff>9525</xdr:rowOff>
    </xdr:to>
    <xdr:graphicFrame macro="">
      <xdr:nvGraphicFramePr>
        <xdr:cNvPr id="12" name="11 Gráfico"/>
        <xdr:cNvGraphicFramePr/>
      </xdr:nvGraphicFramePr>
      <xdr:xfrm>
        <a:off x="257175" y="1533525"/>
        <a:ext cx="5819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85725</xdr:rowOff>
    </xdr:from>
    <xdr:to>
      <xdr:col>4</xdr:col>
      <xdr:colOff>1533525</xdr:colOff>
      <xdr:row>31</xdr:row>
      <xdr:rowOff>85725</xdr:rowOff>
    </xdr:to>
    <xdr:graphicFrame macro="">
      <xdr:nvGraphicFramePr>
        <xdr:cNvPr id="3" name="2 Gráfico"/>
        <xdr:cNvGraphicFramePr/>
      </xdr:nvGraphicFramePr>
      <xdr:xfrm>
        <a:off x="200025" y="1609725"/>
        <a:ext cx="7981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95250</xdr:rowOff>
    </xdr:from>
    <xdr:to>
      <xdr:col>4</xdr:col>
      <xdr:colOff>1628775</xdr:colOff>
      <xdr:row>8</xdr:row>
      <xdr:rowOff>66675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525" y="666750"/>
          <a:ext cx="8267700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23</a:t>
          </a:r>
        </a:p>
        <a:p>
          <a:pPr algn="ctr"/>
          <a:r>
            <a:rPr lang="es-EC" sz="1400" b="1">
              <a:latin typeface="+mn-lt"/>
            </a:rPr>
            <a:t>Número de pasajeros transportados por ferrocarril, según grupos de edad - Año 2015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Total:</a:t>
          </a:r>
          <a:r>
            <a:rPr lang="es-EC" sz="1400" b="1" baseline="0">
              <a:latin typeface="+mn-lt"/>
            </a:rPr>
            <a:t> 131.319</a:t>
          </a:r>
        </a:p>
        <a:p>
          <a:pPr algn="ctr"/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2772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0</xdr:colOff>
      <xdr:row>8</xdr:row>
      <xdr:rowOff>142875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685800"/>
          <a:ext cx="8867775" cy="113347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24</a:t>
          </a:r>
        </a:p>
        <a:p>
          <a:pPr algn="ctr"/>
          <a:r>
            <a:rPr lang="es-EC" sz="1400" b="1">
              <a:latin typeface="+mn-lt"/>
            </a:rPr>
            <a:t>Número de pasajeros extranjeros transportados por</a:t>
          </a:r>
          <a:r>
            <a:rPr lang="es-EC" sz="1400" b="1" baseline="0">
              <a:latin typeface="+mn-lt"/>
            </a:rPr>
            <a:t> ferrocarril, </a:t>
          </a:r>
          <a:r>
            <a:rPr lang="es-EC" sz="1400" b="1">
              <a:latin typeface="+mn-lt"/>
            </a:rPr>
            <a:t>según nacionalidad - Año 2015</a:t>
          </a:r>
          <a:endParaRPr lang="es-EC" sz="1400">
            <a:latin typeface="+mn-lt"/>
          </a:endParaRPr>
        </a:p>
        <a:p>
          <a:pPr algn="ctr"/>
          <a:r>
            <a:rPr lang="es-EC" sz="1400" b="1">
              <a:latin typeface="+mn-lt"/>
            </a:rPr>
            <a:t>Total: 131.319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 b="0" i="0" kern="1200" baseline="0">
            <a:solidFill>
              <a:schemeClr val="tx1"/>
            </a:solidFill>
            <a:effectLst/>
            <a:latin typeface="+mn-lt"/>
            <a:ea typeface="ＭＳ Ｐゴシック" charset="0"/>
            <a:cs typeface="ＭＳ Ｐゴシック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lang="es-EC" sz="1400">
            <a:effectLst/>
          </a:endParaRPr>
        </a:p>
      </xdr:txBody>
    </xdr:sp>
    <xdr:clientData/>
  </xdr:twoCellAnchor>
  <xdr:oneCellAnchor>
    <xdr:from>
      <xdr:col>0</xdr:col>
      <xdr:colOff>190500</xdr:colOff>
      <xdr:row>5</xdr:row>
      <xdr:rowOff>171450</xdr:rowOff>
    </xdr:from>
    <xdr:ext cx="7829550" cy="4914900"/>
    <xdr:sp macro="" textlink="">
      <xdr:nvSpPr>
        <xdr:cNvPr id="37891" name="AutoShape 3"/>
        <xdr:cNvSpPr>
          <a:spLocks noChangeAspect="1" noChangeArrowheads="1"/>
        </xdr:cNvSpPr>
      </xdr:nvSpPr>
      <xdr:spPr bwMode="auto">
        <a:xfrm>
          <a:off x="190500" y="1276350"/>
          <a:ext cx="7829550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5</xdr:row>
      <xdr:rowOff>171450</xdr:rowOff>
    </xdr:from>
    <xdr:ext cx="7829550" cy="4914900"/>
    <xdr:sp macro="" textlink="">
      <xdr:nvSpPr>
        <xdr:cNvPr id="37969" name="AutoShape 81"/>
        <xdr:cNvSpPr>
          <a:spLocks noChangeAspect="1" noChangeArrowheads="1"/>
        </xdr:cNvSpPr>
      </xdr:nvSpPr>
      <xdr:spPr bwMode="auto">
        <a:xfrm>
          <a:off x="190500" y="1276350"/>
          <a:ext cx="7829550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142875</xdr:rowOff>
    </xdr:to>
    <xdr:pic>
      <xdr:nvPicPr>
        <xdr:cNvPr id="26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867775" cy="523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180975</xdr:colOff>
      <xdr:row>8</xdr:row>
      <xdr:rowOff>114300</xdr:rowOff>
    </xdr:from>
    <xdr:to>
      <xdr:col>10</xdr:col>
      <xdr:colOff>1085850</xdr:colOff>
      <xdr:row>27</xdr:row>
      <xdr:rowOff>161925</xdr:rowOff>
    </xdr:to>
    <xdr:graphicFrame macro="">
      <xdr:nvGraphicFramePr>
        <xdr:cNvPr id="28" name="27 Gráfico"/>
        <xdr:cNvGraphicFramePr/>
      </xdr:nvGraphicFramePr>
      <xdr:xfrm>
        <a:off x="180975" y="1790700"/>
        <a:ext cx="86201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95250</xdr:rowOff>
    </xdr:from>
    <xdr:to>
      <xdr:col>6</xdr:col>
      <xdr:colOff>495300</xdr:colOff>
      <xdr:row>30</xdr:row>
      <xdr:rowOff>47625</xdr:rowOff>
    </xdr:to>
    <xdr:graphicFrame macro="">
      <xdr:nvGraphicFramePr>
        <xdr:cNvPr id="3" name="2 Gráfico"/>
        <xdr:cNvGraphicFramePr/>
      </xdr:nvGraphicFramePr>
      <xdr:xfrm>
        <a:off x="219075" y="1809750"/>
        <a:ext cx="49053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104775</xdr:rowOff>
    </xdr:from>
    <xdr:to>
      <xdr:col>10</xdr:col>
      <xdr:colOff>723900</xdr:colOff>
      <xdr:row>7</xdr:row>
      <xdr:rowOff>47625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676275"/>
          <a:ext cx="8439150" cy="70485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25</a:t>
          </a:r>
        </a:p>
        <a:p>
          <a:pPr algn="ctr"/>
          <a:r>
            <a:rPr lang="es-EC" sz="1400" b="1">
              <a:latin typeface="+mn-lt"/>
            </a:rPr>
            <a:t>Entrada y salida internacional de pasajeros mediante transporte</a:t>
          </a:r>
          <a:r>
            <a:rPr lang="es-EC" sz="1400" b="1" baseline="0">
              <a:latin typeface="+mn-lt"/>
            </a:rPr>
            <a:t> a</a:t>
          </a:r>
          <a:r>
            <a:rPr lang="es-EC" sz="1400" b="1">
              <a:latin typeface="+mn-lt"/>
            </a:rPr>
            <a:t>éreo</a:t>
          </a:r>
          <a:r>
            <a:rPr lang="es-EC" sz="1400" b="1" baseline="0">
              <a:latin typeface="+mn-lt"/>
            </a:rPr>
            <a:t> </a:t>
          </a:r>
          <a:r>
            <a:rPr lang="es-EC" sz="1400" b="1">
              <a:latin typeface="+mn-lt"/>
            </a:rPr>
            <a:t>- Año</a:t>
          </a:r>
          <a:r>
            <a:rPr lang="es-EC" sz="1400" b="1" baseline="0">
              <a:latin typeface="+mn-lt"/>
            </a:rPr>
            <a:t> 2015</a:t>
          </a:r>
          <a:r>
            <a:rPr lang="es-EC" sz="1400" b="1">
              <a:latin typeface="+mn-lt"/>
            </a:rPr>
            <a:t> 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r>
            <a:rPr lang="es-EC" sz="1400" b="1">
              <a:latin typeface="+mn-lt"/>
            </a:rPr>
            <a:t> </a:t>
          </a:r>
          <a:endParaRPr lang="es-EC" sz="1400">
            <a:latin typeface="+mn-lt"/>
          </a:endParaRPr>
        </a:p>
      </xdr:txBody>
    </xdr:sp>
    <xdr:clientData/>
  </xdr:twoCellAnchor>
  <xdr:twoCellAnchor>
    <xdr:from>
      <xdr:col>0</xdr:col>
      <xdr:colOff>352425</xdr:colOff>
      <xdr:row>30</xdr:row>
      <xdr:rowOff>180975</xdr:rowOff>
    </xdr:from>
    <xdr:to>
      <xdr:col>6</xdr:col>
      <xdr:colOff>619125</xdr:colOff>
      <xdr:row>47</xdr:row>
      <xdr:rowOff>142875</xdr:rowOff>
    </xdr:to>
    <xdr:graphicFrame macro="">
      <xdr:nvGraphicFramePr>
        <xdr:cNvPr id="13" name="12 Gráfico"/>
        <xdr:cNvGraphicFramePr/>
      </xdr:nvGraphicFramePr>
      <xdr:xfrm>
        <a:off x="352425" y="4943475"/>
        <a:ext cx="48958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2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3"/>
        <a:srcRect b="92713"/>
        <a:stretch>
          <a:fillRect/>
        </a:stretch>
      </xdr:blipFill>
      <xdr:spPr>
        <a:xfrm>
          <a:off x="0" y="0"/>
          <a:ext cx="8477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0.44225</cdr:y>
    </cdr:from>
    <cdr:to>
      <cdr:x>0.24525</cdr:x>
      <cdr:y>0.49825</cdr:y>
    </cdr:to>
    <cdr:sp macro="" textlink="">
      <cdr:nvSpPr>
        <cdr:cNvPr id="2" name="1 CuadroTexto"/>
        <cdr:cNvSpPr txBox="1"/>
      </cdr:nvSpPr>
      <cdr:spPr>
        <a:xfrm>
          <a:off x="1552575" y="1981200"/>
          <a:ext cx="476250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900" b="1">
              <a:solidFill>
                <a:schemeClr val="tx1"/>
              </a:solidFill>
            </a:rPr>
            <a:t>18,0%</a:t>
          </a:r>
        </a:p>
      </cdr:txBody>
    </cdr:sp>
  </cdr:relSizeAnchor>
  <cdr:relSizeAnchor xmlns:cdr="http://schemas.openxmlformats.org/drawingml/2006/chartDrawing">
    <cdr:from>
      <cdr:x>0.168</cdr:x>
      <cdr:y>0.2245</cdr:y>
    </cdr:from>
    <cdr:to>
      <cdr:x>0.196</cdr:x>
      <cdr:y>0.718</cdr:y>
    </cdr:to>
    <cdr:sp macro="" textlink="">
      <cdr:nvSpPr>
        <cdr:cNvPr id="3" name="2 Cerrar llave"/>
        <cdr:cNvSpPr/>
      </cdr:nvSpPr>
      <cdr:spPr>
        <a:xfrm>
          <a:off x="1390650" y="1000125"/>
          <a:ext cx="228600" cy="220980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s-EC"/>
        </a:p>
      </cdr:txBody>
    </cdr:sp>
  </cdr:relSizeAnchor>
  <cdr:relSizeAnchor xmlns:cdr="http://schemas.openxmlformats.org/drawingml/2006/chartDrawing">
    <cdr:from>
      <cdr:x>0.594</cdr:x>
      <cdr:y>0.53525</cdr:y>
    </cdr:from>
    <cdr:to>
      <cdr:x>0.62125</cdr:x>
      <cdr:y>0.72125</cdr:y>
    </cdr:to>
    <cdr:sp macro="" textlink="">
      <cdr:nvSpPr>
        <cdr:cNvPr id="4" name="1 Cerrar llave"/>
        <cdr:cNvSpPr/>
      </cdr:nvSpPr>
      <cdr:spPr>
        <a:xfrm>
          <a:off x="4924425" y="2400300"/>
          <a:ext cx="228600" cy="8382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0.4875</cdr:x>
      <cdr:y>0.43425</cdr:y>
    </cdr:from>
    <cdr:to>
      <cdr:x>0.5115</cdr:x>
      <cdr:y>0.7205</cdr:y>
    </cdr:to>
    <cdr:sp macro="" textlink="">
      <cdr:nvSpPr>
        <cdr:cNvPr id="5" name="1 Cerrar llave"/>
        <cdr:cNvSpPr/>
      </cdr:nvSpPr>
      <cdr:spPr>
        <a:xfrm>
          <a:off x="4038600" y="1943100"/>
          <a:ext cx="200025" cy="1285875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0.378</cdr:x>
      <cdr:y>0.33975</cdr:y>
    </cdr:from>
    <cdr:to>
      <cdr:x>0.40725</cdr:x>
      <cdr:y>0.72625</cdr:y>
    </cdr:to>
    <cdr:sp macro="" textlink="">
      <cdr:nvSpPr>
        <cdr:cNvPr id="6" name="1 Cerrar llave"/>
        <cdr:cNvSpPr/>
      </cdr:nvSpPr>
      <cdr:spPr>
        <a:xfrm>
          <a:off x="3133725" y="1524000"/>
          <a:ext cx="238125" cy="173355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0.27275</cdr:x>
      <cdr:y>0.25325</cdr:y>
    </cdr:from>
    <cdr:to>
      <cdr:x>0.29925</cdr:x>
      <cdr:y>0.727</cdr:y>
    </cdr:to>
    <cdr:sp macro="" textlink="">
      <cdr:nvSpPr>
        <cdr:cNvPr id="7" name="1 Cerrar llave"/>
        <cdr:cNvSpPr/>
      </cdr:nvSpPr>
      <cdr:spPr>
        <a:xfrm>
          <a:off x="2257425" y="1133475"/>
          <a:ext cx="219075" cy="2124075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0.29275</cdr:x>
      <cdr:y>0.46775</cdr:y>
    </cdr:from>
    <cdr:to>
      <cdr:x>0.35225</cdr:x>
      <cdr:y>0.52075</cdr:y>
    </cdr:to>
    <cdr:sp macro="" textlink="">
      <cdr:nvSpPr>
        <cdr:cNvPr id="8" name="1 CuadroTexto"/>
        <cdr:cNvSpPr txBox="1"/>
      </cdr:nvSpPr>
      <cdr:spPr>
        <a:xfrm>
          <a:off x="2419350" y="2095500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17,1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0.397</cdr:x>
      <cdr:y>0.509</cdr:y>
    </cdr:from>
    <cdr:to>
      <cdr:x>0.4565</cdr:x>
      <cdr:y>0.56175</cdr:y>
    </cdr:to>
    <cdr:sp macro="" textlink="">
      <cdr:nvSpPr>
        <cdr:cNvPr id="9" name="1 CuadroTexto"/>
        <cdr:cNvSpPr txBox="1"/>
      </cdr:nvSpPr>
      <cdr:spPr>
        <a:xfrm>
          <a:off x="3286125" y="2276475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14,0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0.50025</cdr:x>
      <cdr:y>0.5475</cdr:y>
    </cdr:from>
    <cdr:to>
      <cdr:x>0.5595</cdr:x>
      <cdr:y>0.6005</cdr:y>
    </cdr:to>
    <cdr:sp macro="" textlink="">
      <cdr:nvSpPr>
        <cdr:cNvPr id="10" name="1 CuadroTexto"/>
        <cdr:cNvSpPr txBox="1"/>
      </cdr:nvSpPr>
      <cdr:spPr>
        <a:xfrm>
          <a:off x="4143375" y="2447925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10,5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0.61</cdr:x>
      <cdr:y>0.5975</cdr:y>
    </cdr:from>
    <cdr:to>
      <cdr:x>0.66925</cdr:x>
      <cdr:y>0.6505</cdr:y>
    </cdr:to>
    <cdr:sp macro="" textlink="">
      <cdr:nvSpPr>
        <cdr:cNvPr id="11" name="1 CuadroTexto"/>
        <cdr:cNvSpPr txBox="1"/>
      </cdr:nvSpPr>
      <cdr:spPr>
        <a:xfrm>
          <a:off x="5057775" y="2676525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6,9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0.697</cdr:x>
      <cdr:y>0.5585</cdr:y>
    </cdr:from>
    <cdr:to>
      <cdr:x>0.7245</cdr:x>
      <cdr:y>0.7245</cdr:y>
    </cdr:to>
    <cdr:sp macro="" textlink="">
      <cdr:nvSpPr>
        <cdr:cNvPr id="12" name="1 Cerrar llave"/>
        <cdr:cNvSpPr/>
      </cdr:nvSpPr>
      <cdr:spPr>
        <a:xfrm>
          <a:off x="5781675" y="2505075"/>
          <a:ext cx="228600" cy="7429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0.7145</cdr:x>
      <cdr:y>0.60675</cdr:y>
    </cdr:from>
    <cdr:to>
      <cdr:x>0.77375</cdr:x>
      <cdr:y>0.65975</cdr:y>
    </cdr:to>
    <cdr:sp macro="" textlink="">
      <cdr:nvSpPr>
        <cdr:cNvPr id="13" name="1 CuadroTexto"/>
        <cdr:cNvSpPr txBox="1"/>
      </cdr:nvSpPr>
      <cdr:spPr>
        <a:xfrm>
          <a:off x="5924550" y="2714625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6,3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0.806</cdr:x>
      <cdr:y>0.57725</cdr:y>
    </cdr:from>
    <cdr:to>
      <cdr:x>0.83275</cdr:x>
      <cdr:y>0.721</cdr:y>
    </cdr:to>
    <cdr:sp macro="" textlink="">
      <cdr:nvSpPr>
        <cdr:cNvPr id="14" name="1 Cerrar llave"/>
        <cdr:cNvSpPr/>
      </cdr:nvSpPr>
      <cdr:spPr>
        <a:xfrm>
          <a:off x="6686550" y="2581275"/>
          <a:ext cx="219075" cy="6477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0.82125</cdr:x>
      <cdr:y>0.62075</cdr:y>
    </cdr:from>
    <cdr:to>
      <cdr:x>0.8805</cdr:x>
      <cdr:y>0.67375</cdr:y>
    </cdr:to>
    <cdr:sp macro="" textlink="">
      <cdr:nvSpPr>
        <cdr:cNvPr id="15" name="1 CuadroTexto"/>
        <cdr:cNvSpPr txBox="1"/>
      </cdr:nvSpPr>
      <cdr:spPr>
        <a:xfrm>
          <a:off x="6810375" y="2781300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5,4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0.911</cdr:x>
      <cdr:y>0.11125</cdr:y>
    </cdr:from>
    <cdr:to>
      <cdr:x>0.93625</cdr:x>
      <cdr:y>0.71375</cdr:y>
    </cdr:to>
    <cdr:sp macro="" textlink="">
      <cdr:nvSpPr>
        <cdr:cNvPr id="16" name="1 Cerrar llave"/>
        <cdr:cNvSpPr/>
      </cdr:nvSpPr>
      <cdr:spPr>
        <a:xfrm>
          <a:off x="7553325" y="495300"/>
          <a:ext cx="209550" cy="270510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0.928</cdr:x>
      <cdr:y>0.39125</cdr:y>
    </cdr:from>
    <cdr:to>
      <cdr:x>0.98725</cdr:x>
      <cdr:y>0.44425</cdr:y>
    </cdr:to>
    <cdr:sp macro="" textlink="">
      <cdr:nvSpPr>
        <cdr:cNvPr id="17" name="1 CuadroTexto"/>
        <cdr:cNvSpPr txBox="1"/>
      </cdr:nvSpPr>
      <cdr:spPr>
        <a:xfrm>
          <a:off x="7696200" y="1752600"/>
          <a:ext cx="49530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20,7</a:t>
          </a:r>
          <a:r>
            <a:rPr lang="es-EC" sz="1000" b="1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0.85325</cdr:x>
      <cdr:y>0.08625</cdr:y>
    </cdr:from>
    <cdr:to>
      <cdr:x>0.9</cdr:x>
      <cdr:y>0.10575</cdr:y>
    </cdr:to>
    <cdr:sp macro="" textlink="">
      <cdr:nvSpPr>
        <cdr:cNvPr id="21" name="20 Conector angular"/>
        <cdr:cNvSpPr/>
      </cdr:nvSpPr>
      <cdr:spPr>
        <a:xfrm rot="10800000">
          <a:off x="7077075" y="381000"/>
          <a:ext cx="390525" cy="85725"/>
        </a:xfrm>
        <a:prstGeom prst="bentConnector3">
          <a:avLst>
            <a:gd name="adj1" fmla="val 50000"/>
          </a:avLst>
        </a:prstGeom>
        <a:ln>
          <a:headEnd type="none"/>
          <a:tailEnd type="arrow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es-EC"/>
        </a:p>
      </cdr:txBody>
    </cdr:sp>
  </cdr:relSizeAnchor>
  <cdr:relSizeAnchor xmlns:cdr="http://schemas.openxmlformats.org/drawingml/2006/chartDrawing">
    <cdr:from>
      <cdr:x>0.1875</cdr:x>
      <cdr:y>0.22175</cdr:y>
    </cdr:from>
    <cdr:to>
      <cdr:x>0.249</cdr:x>
      <cdr:y>0.27475</cdr:y>
    </cdr:to>
    <cdr:sp macro="" textlink="">
      <cdr:nvSpPr>
        <cdr:cNvPr id="22" name="21 CuadroTexto"/>
        <cdr:cNvSpPr txBox="1"/>
      </cdr:nvSpPr>
      <cdr:spPr>
        <a:xfrm>
          <a:off x="1552575" y="990600"/>
          <a:ext cx="51435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114300</xdr:rowOff>
    </xdr:from>
    <xdr:to>
      <xdr:col>10</xdr:col>
      <xdr:colOff>666750</xdr:colOff>
      <xdr:row>32</xdr:row>
      <xdr:rowOff>28575</xdr:rowOff>
    </xdr:to>
    <xdr:graphicFrame macro="">
      <xdr:nvGraphicFramePr>
        <xdr:cNvPr id="2" name="1 Gráfico"/>
        <xdr:cNvGraphicFramePr/>
      </xdr:nvGraphicFramePr>
      <xdr:xfrm>
        <a:off x="85725" y="1638300"/>
        <a:ext cx="82962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10</xdr:col>
      <xdr:colOff>762000</xdr:colOff>
      <xdr:row>8</xdr:row>
      <xdr:rowOff>161925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542925"/>
          <a:ext cx="8477250" cy="11430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26 </a:t>
          </a:r>
        </a:p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Entrada</a:t>
          </a:r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 Regular Internacional de pasajeros a Quito, Guayaquil, Manta y Esmeraldas, </a:t>
          </a:r>
        </a:p>
        <a:p>
          <a:pPr algn="ctr"/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según ciudad de origen - Año 2015</a:t>
          </a:r>
        </a:p>
        <a:p>
          <a:pPr algn="ctr"/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Total: 1.962.663</a:t>
          </a:r>
        </a:p>
        <a:p>
          <a:pPr algn="ctr"/>
          <a:r>
            <a:rPr lang="es-EC" sz="1100" b="0" baseline="0">
              <a:latin typeface="+mn-lt"/>
              <a:ea typeface="Calibri" pitchFamily="34" charset="0"/>
              <a:cs typeface="Times New Roman" pitchFamily="18" charset="0"/>
            </a:rPr>
            <a:t>(Porcentajes)</a:t>
          </a:r>
          <a:endParaRPr lang="es-EC" sz="1100" b="0">
            <a:latin typeface="+mn-lt"/>
            <a:ea typeface="Calibri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2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772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228600</xdr:colOff>
      <xdr:row>12</xdr:row>
      <xdr:rowOff>19050</xdr:rowOff>
    </xdr:from>
    <xdr:to>
      <xdr:col>9</xdr:col>
      <xdr:colOff>400050</xdr:colOff>
      <xdr:row>12</xdr:row>
      <xdr:rowOff>19050</xdr:rowOff>
    </xdr:to>
    <xdr:cxnSp macro="">
      <xdr:nvCxnSpPr>
        <xdr:cNvPr id="7" name="6 Conector recto de flecha"/>
        <xdr:cNvCxnSpPr/>
      </xdr:nvCxnSpPr>
      <xdr:spPr>
        <a:xfrm flipH="1">
          <a:off x="7172325" y="2305050"/>
          <a:ext cx="1714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0.54075</cdr:y>
    </cdr:from>
    <cdr:to>
      <cdr:x>0.54375</cdr:x>
      <cdr:y>0.5965</cdr:y>
    </cdr:to>
    <cdr:sp macro="" textlink="">
      <cdr:nvSpPr>
        <cdr:cNvPr id="2" name="1 CuadroTexto"/>
        <cdr:cNvSpPr txBox="1"/>
      </cdr:nvSpPr>
      <cdr:spPr>
        <a:xfrm>
          <a:off x="4029075" y="242887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10,2%</a:t>
          </a:r>
        </a:p>
      </cdr:txBody>
    </cdr:sp>
  </cdr:relSizeAnchor>
  <cdr:relSizeAnchor xmlns:cdr="http://schemas.openxmlformats.org/drawingml/2006/chartDrawing">
    <cdr:from>
      <cdr:x>0.59225</cdr:x>
      <cdr:y>0.59375</cdr:y>
    </cdr:from>
    <cdr:to>
      <cdr:x>0.64975</cdr:x>
      <cdr:y>0.64975</cdr:y>
    </cdr:to>
    <cdr:sp macro="" textlink="">
      <cdr:nvSpPr>
        <cdr:cNvPr id="3" name="1 CuadroTexto"/>
        <cdr:cNvSpPr txBox="1"/>
      </cdr:nvSpPr>
      <cdr:spPr>
        <a:xfrm>
          <a:off x="4905375" y="266700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6,9%</a:t>
          </a:r>
        </a:p>
      </cdr:txBody>
    </cdr:sp>
  </cdr:relSizeAnchor>
  <cdr:relSizeAnchor xmlns:cdr="http://schemas.openxmlformats.org/drawingml/2006/chartDrawing">
    <cdr:from>
      <cdr:x>0.70675</cdr:x>
      <cdr:y>0.5885</cdr:y>
    </cdr:from>
    <cdr:to>
      <cdr:x>0.76425</cdr:x>
      <cdr:y>0.64425</cdr:y>
    </cdr:to>
    <cdr:sp macro="" textlink="">
      <cdr:nvSpPr>
        <cdr:cNvPr id="4" name="1 CuadroTexto"/>
        <cdr:cNvSpPr txBox="1"/>
      </cdr:nvSpPr>
      <cdr:spPr>
        <a:xfrm>
          <a:off x="5857875" y="263842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6,7%</a:t>
          </a:r>
        </a:p>
      </cdr:txBody>
    </cdr:sp>
  </cdr:relSizeAnchor>
  <cdr:relSizeAnchor xmlns:cdr="http://schemas.openxmlformats.org/drawingml/2006/chartDrawing">
    <cdr:from>
      <cdr:x>0.81125</cdr:x>
      <cdr:y>0.607</cdr:y>
    </cdr:from>
    <cdr:to>
      <cdr:x>0.86875</cdr:x>
      <cdr:y>0.663</cdr:y>
    </cdr:to>
    <cdr:sp macro="" textlink="">
      <cdr:nvSpPr>
        <cdr:cNvPr id="5" name="1 CuadroTexto"/>
        <cdr:cNvSpPr txBox="1"/>
      </cdr:nvSpPr>
      <cdr:spPr>
        <a:xfrm>
          <a:off x="6724650" y="272415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5,3%</a:t>
          </a:r>
        </a:p>
      </cdr:txBody>
    </cdr:sp>
  </cdr:relSizeAnchor>
  <cdr:relSizeAnchor xmlns:cdr="http://schemas.openxmlformats.org/drawingml/2006/chartDrawing">
    <cdr:from>
      <cdr:x>0.93725</cdr:x>
      <cdr:y>0.35775</cdr:y>
    </cdr:from>
    <cdr:to>
      <cdr:x>0.9945</cdr:x>
      <cdr:y>0.41375</cdr:y>
    </cdr:to>
    <cdr:sp macro="" textlink="">
      <cdr:nvSpPr>
        <cdr:cNvPr id="6" name="1 CuadroTexto"/>
        <cdr:cNvSpPr txBox="1"/>
      </cdr:nvSpPr>
      <cdr:spPr>
        <a:xfrm>
          <a:off x="7772400" y="160020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22,3%</a:t>
          </a:r>
        </a:p>
      </cdr:txBody>
    </cdr:sp>
  </cdr:relSizeAnchor>
  <cdr:relSizeAnchor xmlns:cdr="http://schemas.openxmlformats.org/drawingml/2006/chartDrawing">
    <cdr:from>
      <cdr:x>0.8545</cdr:x>
      <cdr:y>0.079</cdr:y>
    </cdr:from>
    <cdr:to>
      <cdr:x>0.90125</cdr:x>
      <cdr:y>0.0985</cdr:y>
    </cdr:to>
    <cdr:sp macro="" textlink="">
      <cdr:nvSpPr>
        <cdr:cNvPr id="7" name="1 Conector angular"/>
        <cdr:cNvSpPr/>
      </cdr:nvSpPr>
      <cdr:spPr>
        <a:xfrm rot="10800000">
          <a:off x="7086600" y="352425"/>
          <a:ext cx="390525" cy="85725"/>
        </a:xfrm>
        <a:prstGeom prst="bentConnector3">
          <a:avLst>
            <a:gd name="adj1" fmla="val 50000"/>
          </a:avLst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/>
          <a:tailEnd type="arrow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0.85025</cdr:x>
      <cdr:y>0.126</cdr:y>
    </cdr:from>
    <cdr:to>
      <cdr:x>0.872</cdr:x>
      <cdr:y>0.126</cdr:y>
    </cdr:to>
    <cdr:sp macro="" textlink="">
      <cdr:nvSpPr>
        <cdr:cNvPr id="9" name="8 Conector recto de flecha"/>
        <cdr:cNvSpPr/>
      </cdr:nvSpPr>
      <cdr:spPr>
        <a:xfrm flipH="1">
          <a:off x="7048500" y="561975"/>
          <a:ext cx="180975" cy="0"/>
        </a:xfrm>
        <a:prstGeom prst="straightConnector1">
          <a:avLst/>
        </a:prstGeom>
        <a:ln>
          <a:headEnd type="none"/>
          <a:tailEnd type="arrow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es-EC"/>
        </a:p>
      </cdr:txBody>
    </cdr:sp>
  </cdr:relSizeAnchor>
  <cdr:relSizeAnchor xmlns:cdr="http://schemas.openxmlformats.org/drawingml/2006/chartDrawing">
    <cdr:from>
      <cdr:x>0.15025</cdr:x>
      <cdr:y>0.43125</cdr:y>
    </cdr:from>
    <cdr:to>
      <cdr:x>0.2075</cdr:x>
      <cdr:y>0.487</cdr:y>
    </cdr:to>
    <cdr:sp macro="" textlink="">
      <cdr:nvSpPr>
        <cdr:cNvPr id="10" name="1 CuadroTexto"/>
        <cdr:cNvSpPr txBox="1"/>
      </cdr:nvSpPr>
      <cdr:spPr>
        <a:xfrm>
          <a:off x="1238250" y="193357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17,4%</a:t>
          </a:r>
        </a:p>
      </cdr:txBody>
    </cdr:sp>
  </cdr:relSizeAnchor>
  <cdr:relSizeAnchor xmlns:cdr="http://schemas.openxmlformats.org/drawingml/2006/chartDrawing">
    <cdr:from>
      <cdr:x>0.90625</cdr:x>
      <cdr:y>0.07775</cdr:y>
    </cdr:from>
    <cdr:to>
      <cdr:x>0.9405</cdr:x>
      <cdr:y>0.71625</cdr:y>
    </cdr:to>
    <cdr:sp macro="" textlink="">
      <cdr:nvSpPr>
        <cdr:cNvPr id="11" name="1 Cerrar llave"/>
        <cdr:cNvSpPr/>
      </cdr:nvSpPr>
      <cdr:spPr>
        <a:xfrm>
          <a:off x="7515225" y="342900"/>
          <a:ext cx="285750" cy="286702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0.5785</cdr:x>
      <cdr:y>0.52575</cdr:y>
    </cdr:from>
    <cdr:to>
      <cdr:x>0.6055</cdr:x>
      <cdr:y>0.71825</cdr:y>
    </cdr:to>
    <cdr:sp macro="" textlink="">
      <cdr:nvSpPr>
        <cdr:cNvPr id="12" name="1 Cerrar llave"/>
        <cdr:cNvSpPr/>
      </cdr:nvSpPr>
      <cdr:spPr>
        <a:xfrm>
          <a:off x="4791075" y="2362200"/>
          <a:ext cx="228600" cy="8667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0.686</cdr:x>
      <cdr:y>0.523</cdr:y>
    </cdr:from>
    <cdr:to>
      <cdr:x>0.71675</cdr:x>
      <cdr:y>0.711</cdr:y>
    </cdr:to>
    <cdr:sp macro="" textlink="">
      <cdr:nvSpPr>
        <cdr:cNvPr id="13" name="1 Cerrar llave"/>
        <cdr:cNvSpPr/>
      </cdr:nvSpPr>
      <cdr:spPr>
        <a:xfrm>
          <a:off x="5686425" y="2343150"/>
          <a:ext cx="257175" cy="84772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0.799</cdr:x>
      <cdr:y>0.56275</cdr:y>
    </cdr:from>
    <cdr:to>
      <cdr:x>0.82375</cdr:x>
      <cdr:y>0.70775</cdr:y>
    </cdr:to>
    <cdr:sp macro="" textlink="">
      <cdr:nvSpPr>
        <cdr:cNvPr id="14" name="1 Cerrar llave"/>
        <cdr:cNvSpPr/>
      </cdr:nvSpPr>
      <cdr:spPr>
        <a:xfrm>
          <a:off x="6619875" y="2524125"/>
          <a:ext cx="209550" cy="6477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0.13375</cdr:x>
      <cdr:y>0.2145</cdr:y>
    </cdr:from>
    <cdr:to>
      <cdr:x>0.16175</cdr:x>
      <cdr:y>0.708</cdr:y>
    </cdr:to>
    <cdr:sp macro="" textlink="">
      <cdr:nvSpPr>
        <cdr:cNvPr id="15" name="1 Cerrar llave"/>
        <cdr:cNvSpPr/>
      </cdr:nvSpPr>
      <cdr:spPr>
        <a:xfrm>
          <a:off x="1104900" y="962025"/>
          <a:ext cx="228600" cy="221932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0.246</cdr:x>
      <cdr:y>0.2435</cdr:y>
    </cdr:from>
    <cdr:to>
      <cdr:x>0.268</cdr:x>
      <cdr:y>0.70025</cdr:y>
    </cdr:to>
    <cdr:sp macro="" textlink="">
      <cdr:nvSpPr>
        <cdr:cNvPr id="16" name="1 Cerrar llave"/>
        <cdr:cNvSpPr/>
      </cdr:nvSpPr>
      <cdr:spPr>
        <a:xfrm>
          <a:off x="2038350" y="1085850"/>
          <a:ext cx="180975" cy="20574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0.35175</cdr:x>
      <cdr:y>0.29325</cdr:y>
    </cdr:from>
    <cdr:to>
      <cdr:x>0.3805</cdr:x>
      <cdr:y>0.70175</cdr:y>
    </cdr:to>
    <cdr:sp macro="" textlink="">
      <cdr:nvSpPr>
        <cdr:cNvPr id="17" name="1 Cerrar llave"/>
        <cdr:cNvSpPr/>
      </cdr:nvSpPr>
      <cdr:spPr>
        <a:xfrm>
          <a:off x="2914650" y="1314450"/>
          <a:ext cx="238125" cy="183832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0.49525</cdr:x>
      <cdr:y>0.7125</cdr:y>
    </cdr:to>
    <cdr:sp macro="" textlink="">
      <cdr:nvSpPr>
        <cdr:cNvPr id="18" name="1 Cerrar llave"/>
        <cdr:cNvSpPr/>
      </cdr:nvSpPr>
      <cdr:spPr>
        <a:xfrm>
          <a:off x="3857625" y="1876425"/>
          <a:ext cx="247650" cy="13239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0.25475</cdr:x>
      <cdr:y>0.443</cdr:y>
    </cdr:from>
    <cdr:to>
      <cdr:x>0.312</cdr:x>
      <cdr:y>0.49875</cdr:y>
    </cdr:to>
    <cdr:sp macro="" textlink="">
      <cdr:nvSpPr>
        <cdr:cNvPr id="19" name="1 CuadroTexto"/>
        <cdr:cNvSpPr txBox="1"/>
      </cdr:nvSpPr>
      <cdr:spPr>
        <a:xfrm>
          <a:off x="2105025" y="199072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16,5%</a:t>
          </a:r>
        </a:p>
      </cdr:txBody>
    </cdr:sp>
  </cdr:relSizeAnchor>
  <cdr:relSizeAnchor xmlns:cdr="http://schemas.openxmlformats.org/drawingml/2006/chartDrawing">
    <cdr:from>
      <cdr:x>0.36675</cdr:x>
      <cdr:y>0.476</cdr:y>
    </cdr:from>
    <cdr:to>
      <cdr:x>0.42425</cdr:x>
      <cdr:y>0.53175</cdr:y>
    </cdr:to>
    <cdr:sp macro="" textlink="">
      <cdr:nvSpPr>
        <cdr:cNvPr id="20" name="1 CuadroTexto"/>
        <cdr:cNvSpPr txBox="1"/>
      </cdr:nvSpPr>
      <cdr:spPr>
        <a:xfrm>
          <a:off x="3038475" y="213360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14,6%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10</xdr:col>
      <xdr:colOff>762000</xdr:colOff>
      <xdr:row>8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542925"/>
          <a:ext cx="8477250" cy="10287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ea typeface="Calibri" pitchFamily="34" charset="0"/>
              <a:cs typeface="Times New Roman" pitchFamily="18" charset="0"/>
            </a:rPr>
            <a:t>Gráfico No. 27</a:t>
          </a:r>
        </a:p>
        <a:p>
          <a:pPr algn="ctr"/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Salida Regular Internacional de pasajeros a Quito, Guayaquil, Manta y Esmeraldas, según ciudad de destino </a:t>
          </a:r>
        </a:p>
        <a:p>
          <a:pPr algn="ctr"/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Año 2015</a:t>
          </a:r>
        </a:p>
        <a:p>
          <a:pPr algn="ctr"/>
          <a:r>
            <a:rPr lang="es-EC" sz="1400" b="1" baseline="0">
              <a:latin typeface="+mn-lt"/>
              <a:ea typeface="Calibri" pitchFamily="34" charset="0"/>
              <a:cs typeface="Times New Roman" pitchFamily="18" charset="0"/>
            </a:rPr>
            <a:t>Total: 1.951.106</a:t>
          </a:r>
        </a:p>
        <a:p>
          <a:pPr algn="ctr"/>
          <a:r>
            <a:rPr lang="es-EC" sz="1100" b="0" baseline="0">
              <a:latin typeface="+mn-lt"/>
              <a:ea typeface="Calibri" pitchFamily="34" charset="0"/>
              <a:cs typeface="Times New Roman" pitchFamily="18" charset="0"/>
            </a:rPr>
            <a:t>(Porcentajes)</a:t>
          </a:r>
          <a:endParaRPr lang="es-EC" sz="1100" b="0">
            <a:latin typeface="+mn-lt"/>
            <a:ea typeface="Calibri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114300</xdr:colOff>
      <xdr:row>8</xdr:row>
      <xdr:rowOff>95250</xdr:rowOff>
    </xdr:from>
    <xdr:to>
      <xdr:col>10</xdr:col>
      <xdr:colOff>695325</xdr:colOff>
      <xdr:row>32</xdr:row>
      <xdr:rowOff>19050</xdr:rowOff>
    </xdr:to>
    <xdr:graphicFrame macro="">
      <xdr:nvGraphicFramePr>
        <xdr:cNvPr id="4" name="3 Gráfico"/>
        <xdr:cNvGraphicFramePr/>
      </xdr:nvGraphicFramePr>
      <xdr:xfrm>
        <a:off x="114300" y="1619250"/>
        <a:ext cx="82962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2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77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180975</xdr:rowOff>
    </xdr:from>
    <xdr:to>
      <xdr:col>9</xdr:col>
      <xdr:colOff>638175</xdr:colOff>
      <xdr:row>11</xdr:row>
      <xdr:rowOff>419100</xdr:rowOff>
    </xdr:to>
    <xdr:graphicFrame macro="">
      <xdr:nvGraphicFramePr>
        <xdr:cNvPr id="7" name="6 Gráfico"/>
        <xdr:cNvGraphicFramePr/>
      </xdr:nvGraphicFramePr>
      <xdr:xfrm>
        <a:off x="47625" y="1581150"/>
        <a:ext cx="8134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400050</xdr:colOff>
      <xdr:row>0</xdr:row>
      <xdr:rowOff>457200</xdr:rowOff>
    </xdr:from>
    <xdr:ext cx="180975" cy="266700"/>
    <xdr:sp macro="" textlink="">
      <xdr:nvSpPr>
        <xdr:cNvPr id="2" name="1 CuadroTexto"/>
        <xdr:cNvSpPr txBox="1"/>
      </xdr:nvSpPr>
      <xdr:spPr>
        <a:xfrm>
          <a:off x="15487650" y="45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0</xdr:row>
      <xdr:rowOff>495300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105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9</xdr:row>
      <xdr:rowOff>76200</xdr:rowOff>
    </xdr:from>
    <xdr:to>
      <xdr:col>10</xdr:col>
      <xdr:colOff>457200</xdr:colOff>
      <xdr:row>31</xdr:row>
      <xdr:rowOff>95250</xdr:rowOff>
    </xdr:to>
    <xdr:graphicFrame macro="">
      <xdr:nvGraphicFramePr>
        <xdr:cNvPr id="11" name="10 Gráfico"/>
        <xdr:cNvGraphicFramePr/>
      </xdr:nvGraphicFramePr>
      <xdr:xfrm>
        <a:off x="4333875" y="1790700"/>
        <a:ext cx="40862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76200</xdr:rowOff>
    </xdr:from>
    <xdr:to>
      <xdr:col>5</xdr:col>
      <xdr:colOff>361950</xdr:colOff>
      <xdr:row>31</xdr:row>
      <xdr:rowOff>47625</xdr:rowOff>
    </xdr:to>
    <xdr:graphicFrame macro="">
      <xdr:nvGraphicFramePr>
        <xdr:cNvPr id="10" name="9 Gráfico"/>
        <xdr:cNvGraphicFramePr/>
      </xdr:nvGraphicFramePr>
      <xdr:xfrm>
        <a:off x="152400" y="1790700"/>
        <a:ext cx="4067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</xdr:row>
      <xdr:rowOff>38100</xdr:rowOff>
    </xdr:from>
    <xdr:to>
      <xdr:col>11</xdr:col>
      <xdr:colOff>0</xdr:colOff>
      <xdr:row>8</xdr:row>
      <xdr:rowOff>9525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9050" y="609600"/>
          <a:ext cx="8467725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/>
            <a:t>Gráfico No. 28</a:t>
          </a:r>
          <a:endParaRPr lang="es-EC" sz="1400"/>
        </a:p>
        <a:p>
          <a:pPr algn="ctr"/>
          <a:r>
            <a:rPr lang="es-EC" sz="1400" b="1"/>
            <a:t>Tráfico Aéreo Internacional </a:t>
          </a:r>
        </a:p>
        <a:p>
          <a:pPr algn="ctr"/>
          <a:r>
            <a:rPr lang="es-EC" sz="1400" b="1"/>
            <a:t>Entrada y Salida de carga - Año 2015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/>
        </a:p>
      </xdr:txBody>
    </xdr:sp>
    <xdr:clientData/>
  </xdr:twoCellAnchor>
  <xdr:twoCellAnchor>
    <xdr:from>
      <xdr:col>1</xdr:col>
      <xdr:colOff>342900</xdr:colOff>
      <xdr:row>9</xdr:row>
      <xdr:rowOff>19050</xdr:rowOff>
    </xdr:from>
    <xdr:to>
      <xdr:col>4</xdr:col>
      <xdr:colOff>104775</xdr:colOff>
      <xdr:row>13</xdr:row>
      <xdr:rowOff>9525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114425" y="1733550"/>
          <a:ext cx="2076450" cy="75247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/>
            <a:t>Entrada de carga</a:t>
          </a:r>
        </a:p>
        <a:p>
          <a:pPr algn="ctr"/>
          <a:r>
            <a:rPr lang="es-EC" sz="1400" b="1"/>
            <a:t>Total:</a:t>
          </a:r>
          <a:r>
            <a:rPr lang="es-EC" sz="1400" b="1" baseline="0"/>
            <a:t>  42.251 Tm.</a:t>
          </a:r>
          <a:endParaRPr lang="es-EC" sz="1400"/>
        </a:p>
      </xdr:txBody>
    </xdr:sp>
    <xdr:clientData/>
  </xdr:twoCellAnchor>
  <xdr:twoCellAnchor>
    <xdr:from>
      <xdr:col>6</xdr:col>
      <xdr:colOff>790575</xdr:colOff>
      <xdr:row>9</xdr:row>
      <xdr:rowOff>142875</xdr:rowOff>
    </xdr:from>
    <xdr:to>
      <xdr:col>9</xdr:col>
      <xdr:colOff>76200</xdr:colOff>
      <xdr:row>12</xdr:row>
      <xdr:rowOff>104775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5419725" y="1857375"/>
          <a:ext cx="1914525" cy="533400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/>
            <a:t>Salida de carga</a:t>
          </a:r>
        </a:p>
        <a:p>
          <a:pPr algn="ctr"/>
          <a:r>
            <a:rPr lang="es-EC" sz="1400" b="1"/>
            <a:t>Total: 183.450 Tm.</a:t>
          </a:r>
          <a:endParaRPr lang="es-EC" sz="14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3"/>
        <a:srcRect b="92713"/>
        <a:stretch>
          <a:fillRect/>
        </a:stretch>
      </xdr:blipFill>
      <xdr:spPr>
        <a:xfrm>
          <a:off x="0" y="0"/>
          <a:ext cx="8486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0.1205</cdr:y>
    </cdr:from>
    <cdr:to>
      <cdr:x>0.18275</cdr:x>
      <cdr:y>0.643</cdr:y>
    </cdr:to>
    <cdr:sp macro="" textlink="">
      <cdr:nvSpPr>
        <cdr:cNvPr id="2" name="1 Cerrar llave"/>
        <cdr:cNvSpPr/>
      </cdr:nvSpPr>
      <cdr:spPr>
        <a:xfrm>
          <a:off x="1266825" y="504825"/>
          <a:ext cx="238125" cy="21907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0.92875</cdr:x>
      <cdr:y>0.47825</cdr:y>
    </cdr:from>
    <cdr:to>
      <cdr:x>0.953</cdr:x>
      <cdr:y>0.649</cdr:y>
    </cdr:to>
    <cdr:sp macro="" textlink="">
      <cdr:nvSpPr>
        <cdr:cNvPr id="3" name="1 Cerrar llave"/>
        <cdr:cNvSpPr/>
      </cdr:nvSpPr>
      <cdr:spPr>
        <a:xfrm>
          <a:off x="7686675" y="2000250"/>
          <a:ext cx="200025" cy="7143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0.13525</cdr:x>
      <cdr:y>0.402</cdr:y>
    </cdr:from>
    <cdr:to>
      <cdr:x>0.15925</cdr:x>
      <cdr:y>0.524</cdr:y>
    </cdr:to>
    <cdr:sp macro="" textlink="">
      <cdr:nvSpPr>
        <cdr:cNvPr id="4" name="1 Cerrar llave"/>
        <cdr:cNvSpPr/>
      </cdr:nvSpPr>
      <cdr:spPr>
        <a:xfrm>
          <a:off x="1114425" y="1676400"/>
          <a:ext cx="200025" cy="5143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0.2875</cdr:x>
      <cdr:y>0.5235</cdr:y>
    </cdr:from>
    <cdr:to>
      <cdr:x>0.3115</cdr:x>
      <cdr:y>0.6455</cdr:y>
    </cdr:to>
    <cdr:sp macro="" textlink="">
      <cdr:nvSpPr>
        <cdr:cNvPr id="5" name="1 Cerrar llave"/>
        <cdr:cNvSpPr/>
      </cdr:nvSpPr>
      <cdr:spPr>
        <a:xfrm>
          <a:off x="2371725" y="2190750"/>
          <a:ext cx="200025" cy="5143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0.54525</cdr:x>
      <cdr:y>0.56775</cdr:y>
    </cdr:from>
    <cdr:to>
      <cdr:x>0.57</cdr:x>
      <cdr:y>0.6475</cdr:y>
    </cdr:to>
    <cdr:sp macro="" textlink="">
      <cdr:nvSpPr>
        <cdr:cNvPr id="6" name="1 Cerrar llave"/>
        <cdr:cNvSpPr/>
      </cdr:nvSpPr>
      <cdr:spPr>
        <a:xfrm>
          <a:off x="4505325" y="2371725"/>
          <a:ext cx="209550" cy="3333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0.67175</cdr:x>
      <cdr:y>0.5795</cdr:y>
    </cdr:from>
    <cdr:to>
      <cdr:x>0.6965</cdr:x>
      <cdr:y>0.65925</cdr:y>
    </cdr:to>
    <cdr:sp macro="" textlink="">
      <cdr:nvSpPr>
        <cdr:cNvPr id="7" name="1 Cerrar llave"/>
        <cdr:cNvSpPr/>
      </cdr:nvSpPr>
      <cdr:spPr>
        <a:xfrm>
          <a:off x="5553075" y="2419350"/>
          <a:ext cx="209550" cy="3333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0.79925</cdr:x>
      <cdr:y>0.58825</cdr:y>
    </cdr:from>
    <cdr:to>
      <cdr:x>0.8205</cdr:x>
      <cdr:y>0.6555</cdr:y>
    </cdr:to>
    <cdr:sp macro="" textlink="">
      <cdr:nvSpPr>
        <cdr:cNvPr id="8" name="1 Cerrar llave"/>
        <cdr:cNvSpPr/>
      </cdr:nvSpPr>
      <cdr:spPr>
        <a:xfrm>
          <a:off x="6610350" y="2457450"/>
          <a:ext cx="171450" cy="2857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0.42725</cdr:x>
      <cdr:y>0.56575</cdr:y>
    </cdr:from>
    <cdr:to>
      <cdr:x>0.485</cdr:x>
      <cdr:y>0.6255</cdr:y>
    </cdr:to>
    <cdr:sp macro="" textlink="">
      <cdr:nvSpPr>
        <cdr:cNvPr id="9" name="1 CuadroTexto"/>
        <cdr:cNvSpPr txBox="1"/>
      </cdr:nvSpPr>
      <cdr:spPr>
        <a:xfrm>
          <a:off x="3533775" y="236220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9,4%</a:t>
          </a:r>
        </a:p>
      </cdr:txBody>
    </cdr:sp>
  </cdr:relSizeAnchor>
  <cdr:relSizeAnchor xmlns:cdr="http://schemas.openxmlformats.org/drawingml/2006/chartDrawing">
    <cdr:from>
      <cdr:x>0.56125</cdr:x>
      <cdr:y>0.577</cdr:y>
    </cdr:from>
    <cdr:to>
      <cdr:x>0.619</cdr:x>
      <cdr:y>0.63675</cdr:y>
    </cdr:to>
    <cdr:sp macro="" textlink="">
      <cdr:nvSpPr>
        <cdr:cNvPr id="10" name="1 CuadroTexto"/>
        <cdr:cNvSpPr txBox="1"/>
      </cdr:nvSpPr>
      <cdr:spPr>
        <a:xfrm>
          <a:off x="4638675" y="240982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7,5%</a:t>
          </a:r>
        </a:p>
      </cdr:txBody>
    </cdr:sp>
  </cdr:relSizeAnchor>
  <cdr:relSizeAnchor xmlns:cdr="http://schemas.openxmlformats.org/drawingml/2006/chartDrawing">
    <cdr:from>
      <cdr:x>0.686</cdr:x>
      <cdr:y>0.5905</cdr:y>
    </cdr:from>
    <cdr:to>
      <cdr:x>0.74375</cdr:x>
      <cdr:y>0.6505</cdr:y>
    </cdr:to>
    <cdr:sp macro="" textlink="">
      <cdr:nvSpPr>
        <cdr:cNvPr id="11" name="1 CuadroTexto"/>
        <cdr:cNvSpPr txBox="1"/>
      </cdr:nvSpPr>
      <cdr:spPr>
        <a:xfrm>
          <a:off x="5676900" y="246697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4,2%</a:t>
          </a:r>
        </a:p>
      </cdr:txBody>
    </cdr:sp>
  </cdr:relSizeAnchor>
  <cdr:relSizeAnchor xmlns:cdr="http://schemas.openxmlformats.org/drawingml/2006/chartDrawing">
    <cdr:from>
      <cdr:x>0.81125</cdr:x>
      <cdr:y>0.59125</cdr:y>
    </cdr:from>
    <cdr:to>
      <cdr:x>0.86875</cdr:x>
      <cdr:y>0.65125</cdr:y>
    </cdr:to>
    <cdr:sp macro="" textlink="">
      <cdr:nvSpPr>
        <cdr:cNvPr id="12" name="1 CuadroTexto"/>
        <cdr:cNvSpPr txBox="1"/>
      </cdr:nvSpPr>
      <cdr:spPr>
        <a:xfrm>
          <a:off x="6705600" y="2476500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3,9%</a:t>
          </a:r>
        </a:p>
      </cdr:txBody>
    </cdr:sp>
  </cdr:relSizeAnchor>
  <cdr:relSizeAnchor xmlns:cdr="http://schemas.openxmlformats.org/drawingml/2006/chartDrawing">
    <cdr:from>
      <cdr:x>0.94175</cdr:x>
      <cdr:y>0.53575</cdr:y>
    </cdr:from>
    <cdr:to>
      <cdr:x>1</cdr:x>
      <cdr:y>0.597</cdr:y>
    </cdr:to>
    <cdr:sp macro="" textlink="">
      <cdr:nvSpPr>
        <cdr:cNvPr id="13" name="1 CuadroTexto"/>
        <cdr:cNvSpPr txBox="1"/>
      </cdr:nvSpPr>
      <cdr:spPr>
        <a:xfrm>
          <a:off x="7791450" y="2238375"/>
          <a:ext cx="48577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13,4%</a:t>
          </a:r>
        </a:p>
      </cdr:txBody>
    </cdr:sp>
  </cdr:relSizeAnchor>
  <cdr:relSizeAnchor xmlns:cdr="http://schemas.openxmlformats.org/drawingml/2006/chartDrawing">
    <cdr:from>
      <cdr:x>0.4135</cdr:x>
      <cdr:y>0.53325</cdr:y>
    </cdr:from>
    <cdr:to>
      <cdr:x>0.43725</cdr:x>
      <cdr:y>0.65525</cdr:y>
    </cdr:to>
    <cdr:sp macro="" textlink="">
      <cdr:nvSpPr>
        <cdr:cNvPr id="14" name="1 Cerrar llave"/>
        <cdr:cNvSpPr/>
      </cdr:nvSpPr>
      <cdr:spPr>
        <a:xfrm>
          <a:off x="3419475" y="2228850"/>
          <a:ext cx="200025" cy="5143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0.176</cdr:x>
      <cdr:y>0.357</cdr:y>
    </cdr:from>
    <cdr:to>
      <cdr:x>0.23375</cdr:x>
      <cdr:y>0.417</cdr:y>
    </cdr:to>
    <cdr:sp macro="" textlink="">
      <cdr:nvSpPr>
        <cdr:cNvPr id="15" name="1 CuadroTexto"/>
        <cdr:cNvSpPr txBox="1"/>
      </cdr:nvSpPr>
      <cdr:spPr>
        <a:xfrm>
          <a:off x="1447800" y="149542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51,0%</a:t>
          </a:r>
        </a:p>
      </cdr:txBody>
    </cdr:sp>
  </cdr:relSizeAnchor>
  <cdr:relSizeAnchor xmlns:cdr="http://schemas.openxmlformats.org/drawingml/2006/chartDrawing">
    <cdr:from>
      <cdr:x>0.30725</cdr:x>
      <cdr:y>0.55725</cdr:y>
    </cdr:from>
    <cdr:to>
      <cdr:x>0.36475</cdr:x>
      <cdr:y>0.61725</cdr:y>
    </cdr:to>
    <cdr:sp macro="" textlink="">
      <cdr:nvSpPr>
        <cdr:cNvPr id="16" name="1 CuadroTexto"/>
        <cdr:cNvSpPr txBox="1"/>
      </cdr:nvSpPr>
      <cdr:spPr>
        <a:xfrm>
          <a:off x="2543175" y="2333625"/>
          <a:ext cx="476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ysClr val="windowText" lastClr="000000"/>
              </a:solidFill>
            </a:rPr>
            <a:t>10,5%</a:t>
          </a:r>
        </a:p>
      </cdr:txBody>
    </cdr:sp>
  </cdr:relSizeAnchor>
  <cdr:relSizeAnchor xmlns:cdr="http://schemas.openxmlformats.org/drawingml/2006/chartDrawing">
    <cdr:from>
      <cdr:x>0.86475</cdr:x>
      <cdr:y>0.55075</cdr:y>
    </cdr:from>
    <cdr:to>
      <cdr:x>0.88675</cdr:x>
      <cdr:y>0.5525</cdr:y>
    </cdr:to>
    <cdr:sp macro="" textlink="">
      <cdr:nvSpPr>
        <cdr:cNvPr id="18" name="17 Conector recto de flecha"/>
        <cdr:cNvSpPr/>
      </cdr:nvSpPr>
      <cdr:spPr>
        <a:xfrm flipH="1" flipV="1">
          <a:off x="7153275" y="2305050"/>
          <a:ext cx="180975" cy="9525"/>
        </a:xfrm>
        <a:prstGeom prst="straightConnector1">
          <a:avLst/>
        </a:prstGeom>
        <a:ln>
          <a:headEnd type="none"/>
          <a:tailEnd type="arrow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es-EC"/>
        </a:p>
      </cdr:txBody>
    </cdr:sp>
  </cdr:relSizeAnchor>
  <cdr:relSizeAnchor xmlns:cdr="http://schemas.openxmlformats.org/drawingml/2006/chartDrawing">
    <cdr:from>
      <cdr:x>0.879</cdr:x>
      <cdr:y>0.46875</cdr:y>
    </cdr:from>
    <cdr:to>
      <cdr:x>0.90775</cdr:x>
      <cdr:y>0.51675</cdr:y>
    </cdr:to>
    <cdr:cxnSp macro="">
      <cdr:nvCxnSpPr>
        <cdr:cNvPr id="19" name="45 Conector angular"/>
        <cdr:cNvCxnSpPr/>
      </cdr:nvCxnSpPr>
      <cdr:spPr>
        <a:xfrm rot="10800000">
          <a:off x="7267575" y="1962150"/>
          <a:ext cx="238125" cy="200025"/>
        </a:xfrm>
        <a:prstGeom prst="bentConnector3">
          <a:avLst>
            <a:gd name="adj1" fmla="val 50000"/>
          </a:avLst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/>
          <a:tailEnd type="arrow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609600</xdr:rowOff>
    </xdr:from>
    <xdr:to>
      <xdr:col>6</xdr:col>
      <xdr:colOff>657225</xdr:colOff>
      <xdr:row>1</xdr:row>
      <xdr:rowOff>742950</xdr:rowOff>
    </xdr:to>
    <xdr:sp macro="" textlink="">
      <xdr:nvSpPr>
        <xdr:cNvPr id="4" name="1 CuadroTexto"/>
        <xdr:cNvSpPr txBox="1"/>
      </xdr:nvSpPr>
      <xdr:spPr>
        <a:xfrm>
          <a:off x="66675" y="609600"/>
          <a:ext cx="8382000" cy="11144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/>
            <a:t>Gráfico</a:t>
          </a:r>
          <a:r>
            <a:rPr lang="es-EC" sz="1400" b="1" baseline="0"/>
            <a:t> No. 29</a:t>
          </a:r>
        </a:p>
        <a:p>
          <a:pPr algn="ctr"/>
          <a:r>
            <a:rPr lang="es-EC" sz="1400" b="1"/>
            <a:t>Entrada Regular Internacional de Carga a Quito, Guayaquil y Latacunga, según ciudades de origen - Año 2015</a:t>
          </a:r>
        </a:p>
        <a:p>
          <a:pPr algn="ctr"/>
          <a:r>
            <a:rPr lang="es-EC" sz="1400" b="1"/>
            <a:t>Total</a:t>
          </a:r>
          <a:r>
            <a:rPr lang="es-EC" sz="1400" b="1" baseline="0"/>
            <a:t> </a:t>
          </a:r>
          <a:r>
            <a:rPr lang="es-EC" sz="1400" b="1"/>
            <a:t>25.693 Tm.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r>
            <a:rPr lang="es-EC" sz="1100" b="1" kern="120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 </a:t>
          </a:r>
          <a:endParaRPr lang="es-EC" sz="1400">
            <a:effectLst/>
          </a:endParaRPr>
        </a:p>
      </xdr:txBody>
    </xdr:sp>
    <xdr:clientData/>
  </xdr:twoCellAnchor>
  <xdr:twoCellAnchor>
    <xdr:from>
      <xdr:col>0</xdr:col>
      <xdr:colOff>133350</xdr:colOff>
      <xdr:row>1</xdr:row>
      <xdr:rowOff>619125</xdr:rowOff>
    </xdr:from>
    <xdr:to>
      <xdr:col>6</xdr:col>
      <xdr:colOff>619125</xdr:colOff>
      <xdr:row>5</xdr:row>
      <xdr:rowOff>885825</xdr:rowOff>
    </xdr:to>
    <xdr:graphicFrame macro="">
      <xdr:nvGraphicFramePr>
        <xdr:cNvPr id="2" name="1 Gráfico"/>
        <xdr:cNvGraphicFramePr/>
      </xdr:nvGraphicFramePr>
      <xdr:xfrm>
        <a:off x="133350" y="1600200"/>
        <a:ext cx="8277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0</xdr:row>
      <xdr:rowOff>495300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5820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0.93475</cdr:x>
      <cdr:y>0.4615</cdr:y>
    </cdr:from>
    <cdr:to>
      <cdr:x>0.96075</cdr:x>
      <cdr:y>0.64175</cdr:y>
    </cdr:to>
    <cdr:sp macro="" textlink="">
      <cdr:nvSpPr>
        <cdr:cNvPr id="2" name="1 Cerrar llave"/>
        <cdr:cNvSpPr/>
      </cdr:nvSpPr>
      <cdr:spPr>
        <a:xfrm>
          <a:off x="7620000" y="1933575"/>
          <a:ext cx="209550" cy="75247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0.1205</cdr:x>
      <cdr:y>0.10725</cdr:y>
    </cdr:from>
    <cdr:to>
      <cdr:x>0.14775</cdr:x>
      <cdr:y>0.6415</cdr:y>
    </cdr:to>
    <cdr:sp macro="" textlink="">
      <cdr:nvSpPr>
        <cdr:cNvPr id="3" name="1 Cerrar llave"/>
        <cdr:cNvSpPr/>
      </cdr:nvSpPr>
      <cdr:spPr>
        <a:xfrm>
          <a:off x="981075" y="447675"/>
          <a:ext cx="219075" cy="2238375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0.2385</cdr:x>
      <cdr:y>0.1245</cdr:y>
    </cdr:from>
    <cdr:to>
      <cdr:x>0.26425</cdr:x>
      <cdr:y>0.65575</cdr:y>
    </cdr:to>
    <cdr:sp macro="" textlink="">
      <cdr:nvSpPr>
        <cdr:cNvPr id="4" name="1 Cerrar llave"/>
        <cdr:cNvSpPr/>
      </cdr:nvSpPr>
      <cdr:spPr>
        <a:xfrm>
          <a:off x="1943100" y="514350"/>
          <a:ext cx="209550" cy="2228850"/>
        </a:xfrm>
        <a:prstGeom prst="rightBrac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0.3515</cdr:x>
      <cdr:y>0.516</cdr:y>
    </cdr:from>
    <cdr:to>
      <cdr:x>0.37975</cdr:x>
      <cdr:y>0.643</cdr:y>
    </cdr:to>
    <cdr:sp macro="" textlink="">
      <cdr:nvSpPr>
        <cdr:cNvPr id="5" name="1 Cerrar llave"/>
        <cdr:cNvSpPr/>
      </cdr:nvSpPr>
      <cdr:spPr>
        <a:xfrm>
          <a:off x="2857500" y="2162175"/>
          <a:ext cx="228600" cy="5334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0.473</cdr:x>
      <cdr:y>0.53875</cdr:y>
    </cdr:from>
    <cdr:to>
      <cdr:x>0.49625</cdr:x>
      <cdr:y>0.6485</cdr:y>
    </cdr:to>
    <cdr:sp macro="" textlink="">
      <cdr:nvSpPr>
        <cdr:cNvPr id="6" name="1 Cerrar llave"/>
        <cdr:cNvSpPr/>
      </cdr:nvSpPr>
      <cdr:spPr>
        <a:xfrm>
          <a:off x="3848100" y="2257425"/>
          <a:ext cx="190500" cy="45720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0.5895</cdr:x>
      <cdr:y>0.536</cdr:y>
    </cdr:from>
    <cdr:to>
      <cdr:x>0.61275</cdr:x>
      <cdr:y>0.64875</cdr:y>
    </cdr:to>
    <cdr:sp macro="" textlink="">
      <cdr:nvSpPr>
        <cdr:cNvPr id="7" name="1 Cerrar llave"/>
        <cdr:cNvSpPr/>
      </cdr:nvSpPr>
      <cdr:spPr>
        <a:xfrm>
          <a:off x="4800600" y="2238375"/>
          <a:ext cx="190500" cy="4762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0.70025</cdr:x>
      <cdr:y>0.55025</cdr:y>
    </cdr:from>
    <cdr:to>
      <cdr:x>0.725</cdr:x>
      <cdr:y>0.6515</cdr:y>
    </cdr:to>
    <cdr:sp macro="" textlink="">
      <cdr:nvSpPr>
        <cdr:cNvPr id="8" name="1 Cerrar llave"/>
        <cdr:cNvSpPr/>
      </cdr:nvSpPr>
      <cdr:spPr>
        <a:xfrm>
          <a:off x="5705475" y="2305050"/>
          <a:ext cx="200025" cy="428625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0.81975</cdr:x>
      <cdr:y>0.553</cdr:y>
    </cdr:from>
    <cdr:to>
      <cdr:x>0.8415</cdr:x>
      <cdr:y>0.64</cdr:y>
    </cdr:to>
    <cdr:sp macro="" textlink="">
      <cdr:nvSpPr>
        <cdr:cNvPr id="9" name="1 Cerrar llave"/>
        <cdr:cNvSpPr/>
      </cdr:nvSpPr>
      <cdr:spPr>
        <a:xfrm>
          <a:off x="6677025" y="2314575"/>
          <a:ext cx="180975" cy="361950"/>
        </a:xfrm>
        <a:prstGeom prst="righ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C"/>
        </a:p>
      </cdr:txBody>
    </cdr:sp>
  </cdr:relSizeAnchor>
  <cdr:relSizeAnchor xmlns:cdr="http://schemas.openxmlformats.org/drawingml/2006/chartDrawing">
    <cdr:from>
      <cdr:x>0.138</cdr:x>
      <cdr:y>0.3485</cdr:y>
    </cdr:from>
    <cdr:to>
      <cdr:x>0.19575</cdr:x>
      <cdr:y>0.40875</cdr:y>
    </cdr:to>
    <cdr:sp macro="" textlink="">
      <cdr:nvSpPr>
        <cdr:cNvPr id="10" name="1 CuadroTexto"/>
        <cdr:cNvSpPr txBox="1"/>
      </cdr:nvSpPr>
      <cdr:spPr>
        <a:xfrm>
          <a:off x="1123950" y="1457325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31,7%</a:t>
          </a:r>
        </a:p>
      </cdr:txBody>
    </cdr:sp>
  </cdr:relSizeAnchor>
  <cdr:relSizeAnchor xmlns:cdr="http://schemas.openxmlformats.org/drawingml/2006/chartDrawing">
    <cdr:from>
      <cdr:x>0.2545</cdr:x>
      <cdr:y>0.36</cdr:y>
    </cdr:from>
    <cdr:to>
      <cdr:x>0.31225</cdr:x>
      <cdr:y>0.42025</cdr:y>
    </cdr:to>
    <cdr:sp macro="" textlink="">
      <cdr:nvSpPr>
        <cdr:cNvPr id="11" name="1 CuadroTexto"/>
        <cdr:cNvSpPr txBox="1"/>
      </cdr:nvSpPr>
      <cdr:spPr>
        <a:xfrm>
          <a:off x="2066925" y="1504950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29,9%</a:t>
          </a:r>
        </a:p>
      </cdr:txBody>
    </cdr:sp>
  </cdr:relSizeAnchor>
  <cdr:relSizeAnchor xmlns:cdr="http://schemas.openxmlformats.org/drawingml/2006/chartDrawing">
    <cdr:from>
      <cdr:x>0.36825</cdr:x>
      <cdr:y>0.55425</cdr:y>
    </cdr:from>
    <cdr:to>
      <cdr:x>0.426</cdr:x>
      <cdr:y>0.6145</cdr:y>
    </cdr:to>
    <cdr:sp macro="" textlink="">
      <cdr:nvSpPr>
        <cdr:cNvPr id="12" name="1 CuadroTexto"/>
        <cdr:cNvSpPr txBox="1"/>
      </cdr:nvSpPr>
      <cdr:spPr>
        <a:xfrm>
          <a:off x="3000375" y="2314575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7,1%</a:t>
          </a:r>
        </a:p>
      </cdr:txBody>
    </cdr:sp>
  </cdr:relSizeAnchor>
  <cdr:relSizeAnchor xmlns:cdr="http://schemas.openxmlformats.org/drawingml/2006/chartDrawing">
    <cdr:from>
      <cdr:x>0.48325</cdr:x>
      <cdr:y>0.5655</cdr:y>
    </cdr:from>
    <cdr:to>
      <cdr:x>0.541</cdr:x>
      <cdr:y>0.62575</cdr:y>
    </cdr:to>
    <cdr:sp macro="" textlink="">
      <cdr:nvSpPr>
        <cdr:cNvPr id="13" name="1 CuadroTexto"/>
        <cdr:cNvSpPr txBox="1"/>
      </cdr:nvSpPr>
      <cdr:spPr>
        <a:xfrm>
          <a:off x="3933825" y="2362200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6,1%</a:t>
          </a:r>
        </a:p>
      </cdr:txBody>
    </cdr:sp>
  </cdr:relSizeAnchor>
  <cdr:relSizeAnchor xmlns:cdr="http://schemas.openxmlformats.org/drawingml/2006/chartDrawing">
    <cdr:from>
      <cdr:x>0.60125</cdr:x>
      <cdr:y>0.5655</cdr:y>
    </cdr:from>
    <cdr:to>
      <cdr:x>0.659</cdr:x>
      <cdr:y>0.62575</cdr:y>
    </cdr:to>
    <cdr:sp macro="" textlink="">
      <cdr:nvSpPr>
        <cdr:cNvPr id="14" name="1 CuadroTexto"/>
        <cdr:cNvSpPr txBox="1"/>
      </cdr:nvSpPr>
      <cdr:spPr>
        <a:xfrm>
          <a:off x="4895850" y="2362200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5,6%</a:t>
          </a:r>
        </a:p>
      </cdr:txBody>
    </cdr:sp>
  </cdr:relSizeAnchor>
  <cdr:relSizeAnchor xmlns:cdr="http://schemas.openxmlformats.org/drawingml/2006/chartDrawing">
    <cdr:from>
      <cdr:x>0.715</cdr:x>
      <cdr:y>0.58</cdr:y>
    </cdr:from>
    <cdr:to>
      <cdr:x>0.77275</cdr:x>
      <cdr:y>0.64025</cdr:y>
    </cdr:to>
    <cdr:sp macro="" textlink="">
      <cdr:nvSpPr>
        <cdr:cNvPr id="15" name="1 CuadroTexto"/>
        <cdr:cNvSpPr txBox="1"/>
      </cdr:nvSpPr>
      <cdr:spPr>
        <a:xfrm>
          <a:off x="5829300" y="2428875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4,8%</a:t>
          </a:r>
        </a:p>
      </cdr:txBody>
    </cdr:sp>
  </cdr:relSizeAnchor>
  <cdr:relSizeAnchor xmlns:cdr="http://schemas.openxmlformats.org/drawingml/2006/chartDrawing">
    <cdr:from>
      <cdr:x>0.833</cdr:x>
      <cdr:y>0.5655</cdr:y>
    </cdr:from>
    <cdr:to>
      <cdr:x>0.89075</cdr:x>
      <cdr:y>0.62575</cdr:y>
    </cdr:to>
    <cdr:sp macro="" textlink="">
      <cdr:nvSpPr>
        <cdr:cNvPr id="16" name="1 CuadroTexto"/>
        <cdr:cNvSpPr txBox="1"/>
      </cdr:nvSpPr>
      <cdr:spPr>
        <a:xfrm>
          <a:off x="6791325" y="2362200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4,4%</a:t>
          </a:r>
        </a:p>
      </cdr:txBody>
    </cdr:sp>
  </cdr:relSizeAnchor>
  <cdr:relSizeAnchor xmlns:cdr="http://schemas.openxmlformats.org/drawingml/2006/chartDrawing">
    <cdr:from>
      <cdr:x>0.94225</cdr:x>
      <cdr:y>0.51425</cdr:y>
    </cdr:from>
    <cdr:to>
      <cdr:x>1</cdr:x>
      <cdr:y>0.5745</cdr:y>
    </cdr:to>
    <cdr:sp macro="" textlink="">
      <cdr:nvSpPr>
        <cdr:cNvPr id="17" name="1 CuadroTexto"/>
        <cdr:cNvSpPr txBox="1"/>
      </cdr:nvSpPr>
      <cdr:spPr>
        <a:xfrm>
          <a:off x="7677150" y="2152650"/>
          <a:ext cx="46672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900" b="1">
              <a:solidFill>
                <a:schemeClr val="tx1"/>
              </a:solidFill>
            </a:rPr>
            <a:t>10,4%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609600</xdr:rowOff>
    </xdr:from>
    <xdr:to>
      <xdr:col>6</xdr:col>
      <xdr:colOff>657225</xdr:colOff>
      <xdr:row>1</xdr:row>
      <xdr:rowOff>742950</xdr:rowOff>
    </xdr:to>
    <xdr:sp macro="" textlink="">
      <xdr:nvSpPr>
        <xdr:cNvPr id="2" name="1 CuadroTexto"/>
        <xdr:cNvSpPr txBox="1"/>
      </xdr:nvSpPr>
      <xdr:spPr>
        <a:xfrm>
          <a:off x="66675" y="609600"/>
          <a:ext cx="8382000" cy="11144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/>
            <a:t>Gráfico</a:t>
          </a:r>
          <a:r>
            <a:rPr lang="es-EC" sz="1400" b="1" baseline="0"/>
            <a:t> No. 30</a:t>
          </a:r>
        </a:p>
        <a:p>
          <a:pPr algn="ctr"/>
          <a:r>
            <a:rPr lang="es-EC" sz="1400" b="1"/>
            <a:t>Salida Regular Internacional de Carga de Quito, Guayaquil y Esmeraldas, según ciudades de origen - Año 2015</a:t>
          </a:r>
        </a:p>
        <a:p>
          <a:pPr algn="ctr"/>
          <a:r>
            <a:rPr lang="es-EC" sz="1400" b="1"/>
            <a:t>Total</a:t>
          </a:r>
          <a:r>
            <a:rPr lang="es-EC" sz="1400" b="1" baseline="0"/>
            <a:t> </a:t>
          </a:r>
          <a:r>
            <a:rPr lang="es-EC" sz="1400" b="1"/>
            <a:t>74.010 Tm.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r>
            <a:rPr lang="es-EC" sz="1100" b="1" kern="120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 </a:t>
          </a:r>
          <a:endParaRPr lang="es-EC" sz="1400">
            <a:effectLst/>
          </a:endParaRPr>
        </a:p>
      </xdr:txBody>
    </xdr:sp>
    <xdr:clientData/>
  </xdr:twoCellAnchor>
  <xdr:twoCellAnchor>
    <xdr:from>
      <xdr:col>0</xdr:col>
      <xdr:colOff>133350</xdr:colOff>
      <xdr:row>1</xdr:row>
      <xdr:rowOff>619125</xdr:rowOff>
    </xdr:from>
    <xdr:to>
      <xdr:col>6</xdr:col>
      <xdr:colOff>495300</xdr:colOff>
      <xdr:row>5</xdr:row>
      <xdr:rowOff>885825</xdr:rowOff>
    </xdr:to>
    <xdr:graphicFrame macro="">
      <xdr:nvGraphicFramePr>
        <xdr:cNvPr id="4" name="3 Gráfico"/>
        <xdr:cNvGraphicFramePr/>
      </xdr:nvGraphicFramePr>
      <xdr:xfrm>
        <a:off x="133350" y="1600200"/>
        <a:ext cx="8153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495300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2010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295275</xdr:rowOff>
    </xdr:from>
    <xdr:to>
      <xdr:col>7</xdr:col>
      <xdr:colOff>647700</xdr:colOff>
      <xdr:row>10</xdr:row>
      <xdr:rowOff>314325</xdr:rowOff>
    </xdr:to>
    <xdr:graphicFrame macro="">
      <xdr:nvGraphicFramePr>
        <xdr:cNvPr id="5" name="4 Gráfico"/>
        <xdr:cNvGraphicFramePr/>
      </xdr:nvGraphicFramePr>
      <xdr:xfrm>
        <a:off x="142875" y="3552825"/>
        <a:ext cx="77057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</xdr:row>
      <xdr:rowOff>142875</xdr:rowOff>
    </xdr:from>
    <xdr:to>
      <xdr:col>7</xdr:col>
      <xdr:colOff>742950</xdr:colOff>
      <xdr:row>6</xdr:row>
      <xdr:rowOff>76200</xdr:rowOff>
    </xdr:to>
    <xdr:graphicFrame macro="">
      <xdr:nvGraphicFramePr>
        <xdr:cNvPr id="2" name="1 Gráfico"/>
        <xdr:cNvGraphicFramePr/>
      </xdr:nvGraphicFramePr>
      <xdr:xfrm>
        <a:off x="190500" y="1228725"/>
        <a:ext cx="77533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47625</xdr:rowOff>
    </xdr:from>
    <xdr:to>
      <xdr:col>7</xdr:col>
      <xdr:colOff>819150</xdr:colOff>
      <xdr:row>2</xdr:row>
      <xdr:rowOff>85725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590550"/>
          <a:ext cx="8020050" cy="5810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Calibri" pitchFamily="34" charset="0"/>
              <a:cs typeface="Times New Roman" pitchFamily="18" charset="0"/>
            </a:rPr>
            <a:t>Gráfico No. 31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Calibri" pitchFamily="34" charset="0"/>
              <a:cs typeface="Times New Roman" pitchFamily="18" charset="0"/>
            </a:rPr>
            <a:t>Número de naves entradas, según entidades portuarias</a:t>
          </a:r>
          <a:r>
            <a:rPr kumimoji="0" lang="es-EC" sz="14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+mn-ea"/>
              <a:cs typeface="Arial" pitchFamily="34" charset="0"/>
            </a:rPr>
            <a:t>  - </a:t>
          </a:r>
          <a: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+mn-ea"/>
              <a:cs typeface="Times New Roman" pitchFamily="18" charset="0"/>
            </a:rPr>
            <a:t>A</a:t>
          </a:r>
          <a: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ea typeface="Calibri" pitchFamily="34" charset="0"/>
              <a:cs typeface="Times New Roman" pitchFamily="18" charset="0"/>
            </a:rPr>
            <a:t>ño 2015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Calibri"/>
              <a:cs typeface="Times New Roman" pitchFamily="18" charset="0"/>
            </a:rPr>
            <a:t>Total Nacional: 2.731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lang="es-EC" sz="1100" b="0" i="0" baseline="0">
              <a:effectLst/>
              <a:latin typeface="+mn-lt"/>
              <a:ea typeface="+mn-ea"/>
              <a:cs typeface="+mn-cs"/>
            </a:rPr>
            <a:t>(Porcentajes y Absolutos)</a:t>
          </a:r>
          <a:r>
            <a:rPr lang="es-EC" sz="1100" b="1">
              <a:effectLst/>
              <a:latin typeface="+mn-lt"/>
              <a:ea typeface="+mn-ea"/>
              <a:cs typeface="+mn-cs"/>
            </a:rPr>
            <a:t> 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476250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rcRect b="92713"/>
        <a:stretch>
          <a:fillRect/>
        </a:stretch>
      </xdr:blipFill>
      <xdr:spPr>
        <a:xfrm>
          <a:off x="0" y="0"/>
          <a:ext cx="8058150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123825</xdr:rowOff>
    </xdr:from>
    <xdr:to>
      <xdr:col>8</xdr:col>
      <xdr:colOff>838200</xdr:colOff>
      <xdr:row>30</xdr:row>
      <xdr:rowOff>104775</xdr:rowOff>
    </xdr:to>
    <xdr:graphicFrame macro="">
      <xdr:nvGraphicFramePr>
        <xdr:cNvPr id="4" name="3 Gráfico"/>
        <xdr:cNvGraphicFramePr/>
      </xdr:nvGraphicFramePr>
      <xdr:xfrm>
        <a:off x="85725" y="1838325"/>
        <a:ext cx="8172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104775</xdr:rowOff>
    </xdr:from>
    <xdr:to>
      <xdr:col>9</xdr:col>
      <xdr:colOff>9525</xdr:colOff>
      <xdr:row>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5725" y="676275"/>
          <a:ext cx="8201025" cy="8477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32</a:t>
          </a:r>
          <a:b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Carga Entrada y Salida por las Entidades Portuarias - Año 2015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cs typeface="Times New Roman" pitchFamily="18" charset="0"/>
            </a:rPr>
            <a:t>Total Nacional: 43.880.175 Tm.</a:t>
          </a:r>
        </a:p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 sz="14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2772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0.193</cdr:y>
    </cdr:from>
    <cdr:to>
      <cdr:x>0.51275</cdr:x>
      <cdr:y>0.25175</cdr:y>
    </cdr:to>
    <cdr:sp macro="" textlink="">
      <cdr:nvSpPr>
        <cdr:cNvPr id="2" name="1 CuadroTexto"/>
        <cdr:cNvSpPr txBox="1"/>
      </cdr:nvSpPr>
      <cdr:spPr>
        <a:xfrm>
          <a:off x="3171825" y="809625"/>
          <a:ext cx="952500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100" b="1"/>
            <a:t>Camioneta</a:t>
          </a:r>
        </a:p>
      </cdr:txBody>
    </cdr:sp>
  </cdr:relSizeAnchor>
  <cdr:relSizeAnchor xmlns:cdr="http://schemas.openxmlformats.org/drawingml/2006/chartDrawing">
    <cdr:from>
      <cdr:x>0.56175</cdr:x>
      <cdr:y>0.30975</cdr:y>
    </cdr:from>
    <cdr:to>
      <cdr:x>0.67975</cdr:x>
      <cdr:y>0.3685</cdr:y>
    </cdr:to>
    <cdr:sp macro="" textlink="">
      <cdr:nvSpPr>
        <cdr:cNvPr id="4" name="1 CuadroTexto"/>
        <cdr:cNvSpPr txBox="1"/>
      </cdr:nvSpPr>
      <cdr:spPr>
        <a:xfrm>
          <a:off x="4524375" y="1304925"/>
          <a:ext cx="95250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100" b="1"/>
            <a:t>Jeep</a:t>
          </a:r>
        </a:p>
      </cdr:txBody>
    </cdr:sp>
  </cdr:relSizeAnchor>
  <cdr:relSizeAnchor xmlns:cdr="http://schemas.openxmlformats.org/drawingml/2006/chartDrawing">
    <cdr:from>
      <cdr:x>0.48075</cdr:x>
      <cdr:y>0.7355</cdr:y>
    </cdr:from>
    <cdr:to>
      <cdr:x>0.5985</cdr:x>
      <cdr:y>0.79425</cdr:y>
    </cdr:to>
    <cdr:sp macro="" textlink="">
      <cdr:nvSpPr>
        <cdr:cNvPr id="5" name="1 CuadroTexto"/>
        <cdr:cNvSpPr txBox="1"/>
      </cdr:nvSpPr>
      <cdr:spPr>
        <a:xfrm>
          <a:off x="3867150" y="3114675"/>
          <a:ext cx="95250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100" b="1"/>
            <a:t>Automóvil</a:t>
          </a:r>
        </a:p>
      </cdr:txBody>
    </cdr:sp>
  </cdr:relSizeAnchor>
  <cdr:relSizeAnchor xmlns:cdr="http://schemas.openxmlformats.org/drawingml/2006/chartDrawing">
    <cdr:from>
      <cdr:x>0.27575</cdr:x>
      <cdr:y>0.57925</cdr:y>
    </cdr:from>
    <cdr:to>
      <cdr:x>0.39375</cdr:x>
      <cdr:y>0.638</cdr:y>
    </cdr:to>
    <cdr:sp macro="" textlink="">
      <cdr:nvSpPr>
        <cdr:cNvPr id="6" name="1 CuadroTexto"/>
        <cdr:cNvSpPr txBox="1"/>
      </cdr:nvSpPr>
      <cdr:spPr>
        <a:xfrm>
          <a:off x="2219325" y="2447925"/>
          <a:ext cx="95250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100" b="1"/>
            <a:t>Motocicleta</a:t>
          </a:r>
        </a:p>
      </cdr:txBody>
    </cdr:sp>
  </cdr:relSizeAnchor>
  <cdr:relSizeAnchor xmlns:cdr="http://schemas.openxmlformats.org/drawingml/2006/chartDrawing">
    <cdr:from>
      <cdr:x>0.56175</cdr:x>
      <cdr:y>0.4765</cdr:y>
    </cdr:from>
    <cdr:to>
      <cdr:x>0.67975</cdr:x>
      <cdr:y>0.53525</cdr:y>
    </cdr:to>
    <cdr:sp macro="" textlink="">
      <cdr:nvSpPr>
        <cdr:cNvPr id="7" name="1 CuadroTexto"/>
        <cdr:cNvSpPr txBox="1"/>
      </cdr:nvSpPr>
      <cdr:spPr>
        <a:xfrm>
          <a:off x="4524375" y="2019300"/>
          <a:ext cx="95250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100" b="1"/>
            <a:t>Otros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76200</xdr:rowOff>
    </xdr:from>
    <xdr:to>
      <xdr:col>6</xdr:col>
      <xdr:colOff>1009650</xdr:colOff>
      <xdr:row>11</xdr:row>
      <xdr:rowOff>476250</xdr:rowOff>
    </xdr:to>
    <xdr:graphicFrame macro="">
      <xdr:nvGraphicFramePr>
        <xdr:cNvPr id="2" name="1 Gráfico"/>
        <xdr:cNvGraphicFramePr/>
      </xdr:nvGraphicFramePr>
      <xdr:xfrm>
        <a:off x="209550" y="1695450"/>
        <a:ext cx="80581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1209675</xdr:colOff>
      <xdr:row>0</xdr:row>
      <xdr:rowOff>504825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677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200025</xdr:rowOff>
    </xdr:from>
    <xdr:to>
      <xdr:col>2</xdr:col>
      <xdr:colOff>133350</xdr:colOff>
      <xdr:row>5</xdr:row>
      <xdr:rowOff>200025</xdr:rowOff>
    </xdr:to>
    <xdr:graphicFrame macro="">
      <xdr:nvGraphicFramePr>
        <xdr:cNvPr id="2" name="1 Gráfico"/>
        <xdr:cNvGraphicFramePr/>
      </xdr:nvGraphicFramePr>
      <xdr:xfrm>
        <a:off x="228600" y="1552575"/>
        <a:ext cx="38766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561975</xdr:rowOff>
    </xdr:from>
    <xdr:to>
      <xdr:col>6</xdr:col>
      <xdr:colOff>247650</xdr:colOff>
      <xdr:row>2</xdr:row>
      <xdr:rowOff>152400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0" y="561975"/>
          <a:ext cx="8410575" cy="94297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algn="ctr"/>
          <a:r>
            <a:rPr lang="es-EC" sz="1400" b="1">
              <a:latin typeface="+mn-lt"/>
              <a:cs typeface="Arial" pitchFamily="34" charset="0"/>
            </a:rPr>
            <a:t>Gráfico</a:t>
          </a:r>
          <a:r>
            <a:rPr lang="es-EC" sz="1400" b="1" baseline="0">
              <a:latin typeface="+mn-lt"/>
              <a:cs typeface="Arial" pitchFamily="34" charset="0"/>
            </a:rPr>
            <a:t> No. 4</a:t>
          </a:r>
        </a:p>
        <a:p>
          <a:pPr algn="ctr"/>
          <a:r>
            <a:rPr lang="es-EC" sz="1400" b="1" baseline="0">
              <a:latin typeface="+mn-lt"/>
              <a:cs typeface="Arial" pitchFamily="34" charset="0"/>
            </a:rPr>
            <a:t>Principales  clases de v</a:t>
          </a:r>
          <a:r>
            <a:rPr lang="es-EC" sz="1400" b="1">
              <a:latin typeface="+mn-lt"/>
              <a:cs typeface="Arial" pitchFamily="34" charset="0"/>
            </a:rPr>
            <a:t>ehículos matriculados, según provincias  - Año 2015</a:t>
          </a:r>
          <a:endParaRPr lang="es-EC" sz="1400">
            <a:latin typeface="+mn-lt"/>
            <a:cs typeface="Arial" pitchFamily="34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C" sz="1400" b="1">
              <a:latin typeface="+mn-lt"/>
              <a:cs typeface="Arial" pitchFamily="34" charset="0"/>
            </a:rPr>
            <a:t>Total Nacional: 1.925.368</a:t>
          </a:r>
        </a:p>
        <a:p>
          <a:pPr algn="ctr" rtl="0"/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>
            <a:effectLst/>
          </a:endParaRPr>
        </a:p>
      </xdr:txBody>
    </xdr:sp>
    <xdr:clientData/>
  </xdr:twoCellAnchor>
  <xdr:twoCellAnchor>
    <xdr:from>
      <xdr:col>0</xdr:col>
      <xdr:colOff>228600</xdr:colOff>
      <xdr:row>5</xdr:row>
      <xdr:rowOff>323850</xdr:rowOff>
    </xdr:from>
    <xdr:to>
      <xdr:col>2</xdr:col>
      <xdr:colOff>95250</xdr:colOff>
      <xdr:row>8</xdr:row>
      <xdr:rowOff>600075</xdr:rowOff>
    </xdr:to>
    <xdr:graphicFrame macro="">
      <xdr:nvGraphicFramePr>
        <xdr:cNvPr id="7" name="6 Gráfico"/>
        <xdr:cNvGraphicFramePr/>
      </xdr:nvGraphicFramePr>
      <xdr:xfrm>
        <a:off x="228600" y="3705225"/>
        <a:ext cx="38385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2</xdr:row>
      <xdr:rowOff>247650</xdr:rowOff>
    </xdr:from>
    <xdr:to>
      <xdr:col>5</xdr:col>
      <xdr:colOff>1019175</xdr:colOff>
      <xdr:row>5</xdr:row>
      <xdr:rowOff>200025</xdr:rowOff>
    </xdr:to>
    <xdr:graphicFrame macro="">
      <xdr:nvGraphicFramePr>
        <xdr:cNvPr id="8" name="7 Gráfico"/>
        <xdr:cNvGraphicFramePr/>
      </xdr:nvGraphicFramePr>
      <xdr:xfrm>
        <a:off x="4276725" y="1600200"/>
        <a:ext cx="38576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266700</xdr:colOff>
      <xdr:row>5</xdr:row>
      <xdr:rowOff>342900</xdr:rowOff>
    </xdr:from>
    <xdr:to>
      <xdr:col>5</xdr:col>
      <xdr:colOff>1000125</xdr:colOff>
      <xdr:row>8</xdr:row>
      <xdr:rowOff>571500</xdr:rowOff>
    </xdr:to>
    <xdr:graphicFrame macro="">
      <xdr:nvGraphicFramePr>
        <xdr:cNvPr id="9" name="8 Gráfico"/>
        <xdr:cNvGraphicFramePr/>
      </xdr:nvGraphicFramePr>
      <xdr:xfrm>
        <a:off x="4238625" y="3724275"/>
        <a:ext cx="3876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0</xdr:row>
      <xdr:rowOff>504825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84963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5</xdr:col>
      <xdr:colOff>1466850</xdr:colOff>
      <xdr:row>28</xdr:row>
      <xdr:rowOff>276225</xdr:rowOff>
    </xdr:to>
    <xdr:graphicFrame macro="">
      <xdr:nvGraphicFramePr>
        <xdr:cNvPr id="2" name="1 Gráfico"/>
        <xdr:cNvGraphicFramePr/>
      </xdr:nvGraphicFramePr>
      <xdr:xfrm>
        <a:off x="0" y="1266825"/>
        <a:ext cx="84391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581025</xdr:rowOff>
    </xdr:from>
    <xdr:to>
      <xdr:col>6</xdr:col>
      <xdr:colOff>0</xdr:colOff>
      <xdr:row>6</xdr:row>
      <xdr:rowOff>9525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0" y="581025"/>
          <a:ext cx="8505825" cy="92392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C" sz="1400" b="1" i="0" u="none" strike="noStrike" kern="1200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Gráfico No. 5</a:t>
          </a: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Vehículos matriculados, por modelo  - Año 2015</a:t>
          </a:r>
          <a:endParaRPr kumimoji="0" lang="es-EC" sz="1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lt"/>
            <a:cs typeface="Arial" pitchFamily="34" charset="0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C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Total Nacional: 1.925.368</a:t>
          </a:r>
        </a:p>
        <a:p>
          <a:pPr algn="ctr" rtl="0"/>
          <a:r>
            <a:rPr lang="es-EC" sz="1100" b="0" i="0" kern="1200" baseline="0">
              <a:solidFill>
                <a:schemeClr val="tx1"/>
              </a:solidFill>
              <a:effectLst/>
              <a:latin typeface="Calibri" charset="0"/>
              <a:ea typeface="ＭＳ Ｐゴシック" charset="0"/>
              <a:cs typeface="ＭＳ Ｐゴシック" charset="0"/>
            </a:rPr>
            <a:t>(Porcentajes)</a:t>
          </a:r>
          <a:endParaRPr lang="es-EC">
            <a:effectLst/>
          </a:endParaRPr>
        </a:p>
      </xdr:txBody>
    </xdr:sp>
    <xdr:clientData/>
  </xdr:twoCellAnchor>
  <xdr:twoCellAnchor>
    <xdr:from>
      <xdr:col>0</xdr:col>
      <xdr:colOff>219075</xdr:colOff>
      <xdr:row>27</xdr:row>
      <xdr:rowOff>9525</xdr:rowOff>
    </xdr:from>
    <xdr:to>
      <xdr:col>5</xdr:col>
      <xdr:colOff>1123950</xdr:colOff>
      <xdr:row>28</xdr:row>
      <xdr:rowOff>85725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219075" y="5400675"/>
          <a:ext cx="7877175" cy="295275"/>
        </a:xfrm>
        <a:prstGeom prst="rect">
          <a:avLst/>
        </a:prstGeom>
        <a:noFill/>
        <a:ln w="9525">
          <a:noFill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kern="1200">
              <a:solidFill>
                <a:schemeClr val="tx1"/>
              </a:solidFill>
              <a:latin typeface="Calibri" charset="0"/>
              <a:ea typeface="ＭＳ Ｐゴシック" charset="0"/>
              <a:cs typeface="ＭＳ Ｐゴシック" charset="0"/>
            </a:defRPr>
          </a:lvl9pPr>
        </a:lstStyle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C" sz="1200" b="1" i="0" u="none" strike="noStrike" kern="1200" cap="none" normalizeH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Modelo </a:t>
          </a:r>
          <a:endParaRPr lang="es-EC" sz="105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504825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5058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0.06425</cdr:y>
    </cdr:from>
    <cdr:to>
      <cdr:x>1</cdr:x>
      <cdr:y>0.7825</cdr:y>
    </cdr:to>
    <cdr:grpSp>
      <cdr:nvGrpSpPr>
        <cdr:cNvPr id="2" name="1 Grupo"/>
        <cdr:cNvGrpSpPr/>
      </cdr:nvGrpSpPr>
      <cdr:grpSpPr>
        <a:xfrm>
          <a:off x="7353300" y="285750"/>
          <a:ext cx="962025" cy="3295650"/>
          <a:chOff x="10192479" y="1082204"/>
          <a:chExt cx="986845" cy="3377440"/>
        </a:xfrm>
      </cdr:grpSpPr>
      <cdr:sp macro="" textlink="">
        <cdr:nvSpPr>
          <cdr:cNvPr id="3" name="1 CuadroTexto"/>
          <cdr:cNvSpPr txBox="1"/>
        </cdr:nvSpPr>
        <cdr:spPr>
          <a:xfrm>
            <a:off x="10225045" y="1082204"/>
            <a:ext cx="954279" cy="320012"/>
          </a:xfrm>
          <a:prstGeom prst="rect">
            <a:avLst/>
          </a:prstGeom>
          <a:noFill/>
          <a:ln>
            <a:noFill/>
          </a:ln>
        </cdr:spPr>
        <c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EC" sz="1400" b="1" dirty="0" smtClean="0"/>
              <a:t>492.568</a:t>
            </a:r>
            <a:endParaRPr lang="es-EC" sz="1400" b="1" dirty="0"/>
          </a:p>
        </cdr:txBody>
      </cdr:sp>
      <cdr:sp macro="" textlink="">
        <cdr:nvSpPr>
          <cdr:cNvPr id="4" name="1 CuadroTexto"/>
          <cdr:cNvSpPr txBox="1"/>
        </cdr:nvSpPr>
        <cdr:spPr>
          <a:xfrm>
            <a:off x="10225045" y="1874214"/>
            <a:ext cx="954279" cy="320012"/>
          </a:xfrm>
          <a:prstGeom prst="rect">
            <a:avLst/>
          </a:prstGeom>
          <a:noFill/>
          <a:ln>
            <a:noFill/>
          </a:ln>
        </cdr:spPr>
        <c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EC" sz="1400" b="1" dirty="0" smtClean="0"/>
              <a:t>362.857</a:t>
            </a:r>
            <a:endParaRPr lang="es-EC" sz="1400" b="1" dirty="0"/>
          </a:p>
        </cdr:txBody>
      </cdr:sp>
      <cdr:sp macro="" textlink="">
        <cdr:nvSpPr>
          <cdr:cNvPr id="5" name="1 CuadroTexto"/>
          <cdr:cNvSpPr txBox="1"/>
        </cdr:nvSpPr>
        <cdr:spPr>
          <a:xfrm>
            <a:off x="10214190" y="2683955"/>
            <a:ext cx="954279" cy="320012"/>
          </a:xfrm>
          <a:prstGeom prst="rect">
            <a:avLst/>
          </a:prstGeom>
          <a:noFill/>
          <a:ln>
            <a:noFill/>
          </a:ln>
        </cdr:spPr>
        <c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EC" sz="1400" b="1" dirty="0" smtClean="0"/>
              <a:t>152.231</a:t>
            </a:r>
            <a:endParaRPr lang="es-EC" sz="1400" b="1" dirty="0"/>
          </a:p>
        </cdr:txBody>
      </cdr:sp>
      <cdr:sp macro="" textlink="">
        <cdr:nvSpPr>
          <cdr:cNvPr id="6" name="1 CuadroTexto"/>
          <cdr:cNvSpPr txBox="1"/>
        </cdr:nvSpPr>
        <cdr:spPr>
          <a:xfrm>
            <a:off x="10225045" y="3438813"/>
            <a:ext cx="954279" cy="320012"/>
          </a:xfrm>
          <a:prstGeom prst="rect">
            <a:avLst/>
          </a:prstGeom>
          <a:noFill/>
          <a:ln>
            <a:noFill/>
          </a:ln>
        </cdr:spPr>
        <c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EC" sz="1400" b="1" dirty="0" smtClean="0"/>
              <a:t>124.069</a:t>
            </a:r>
            <a:endParaRPr lang="es-EC" sz="1400" b="1" dirty="0"/>
          </a:p>
        </cdr:txBody>
      </cdr:sp>
      <cdr:sp macro="" textlink="">
        <cdr:nvSpPr>
          <cdr:cNvPr id="7" name="1 CuadroTexto"/>
          <cdr:cNvSpPr txBox="1"/>
        </cdr:nvSpPr>
        <cdr:spPr>
          <a:xfrm>
            <a:off x="10192479" y="4139632"/>
            <a:ext cx="954279" cy="320012"/>
          </a:xfrm>
          <a:prstGeom prst="rect">
            <a:avLst/>
          </a:prstGeom>
          <a:noFill/>
          <a:ln>
            <a:noFill/>
          </a:ln>
        </cdr:spPr>
        <c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EC" sz="1400" b="1" dirty="0" smtClean="0"/>
              <a:t>793.643</a:t>
            </a:r>
            <a:endParaRPr lang="es-EC" sz="1400" b="1" dirty="0"/>
          </a:p>
        </cdr:txBody>
      </cdr:sp>
    </cdr:grpSp>
  </cdr:relSizeAnchor>
  <cdr:relSizeAnchor xmlns:cdr="http://schemas.openxmlformats.org/drawingml/2006/chartDrawing">
    <cdr:from>
      <cdr:x>0.8905</cdr:x>
      <cdr:y>0</cdr:y>
    </cdr:from>
    <cdr:to>
      <cdr:x>0.99225</cdr:x>
      <cdr:y>0.07275</cdr:y>
    </cdr:to>
    <cdr:sp macro="" textlink="">
      <cdr:nvSpPr>
        <cdr:cNvPr id="8" name="1 CuadroTexto"/>
        <cdr:cNvSpPr txBox="1"/>
      </cdr:nvSpPr>
      <cdr:spPr>
        <a:xfrm>
          <a:off x="7400925" y="0"/>
          <a:ext cx="847725" cy="333375"/>
        </a:xfrm>
        <a:prstGeom prst="rect">
          <a:avLst/>
        </a:prstGeom>
        <a:noFill/>
        <a:ln>
          <a:noFill/>
        </a:ln>
      </cdr:spPr>
      <c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600" b="1" dirty="0" smtClean="0"/>
            <a:t>Total</a:t>
          </a:r>
          <a:endParaRPr lang="es-EC" sz="1600" b="1" dirty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1"/>
  <sheetViews>
    <sheetView showGridLines="0" tabSelected="1" zoomScale="80" zoomScaleNormal="80" zoomScaleSheetLayoutView="80" zoomScalePageLayoutView="25" workbookViewId="0" topLeftCell="A1"/>
  </sheetViews>
  <sheetFormatPr defaultColWidth="11.421875" defaultRowHeight="15"/>
  <cols>
    <col min="1" max="1" width="175.7109375" style="24" customWidth="1"/>
    <col min="2" max="16384" width="11.421875" style="24" customWidth="1"/>
  </cols>
  <sheetData>
    <row r="1" ht="15"/>
    <row r="2" ht="15"/>
    <row r="3" ht="31.95" customHeight="1"/>
    <row r="4" ht="25.2" customHeight="1">
      <c r="A4" s="23" t="s">
        <v>178</v>
      </c>
    </row>
    <row r="5" ht="25.2" customHeight="1">
      <c r="A5" s="21" t="s">
        <v>173</v>
      </c>
    </row>
    <row r="6" ht="30" customHeight="1">
      <c r="A6" s="22" t="s">
        <v>274</v>
      </c>
    </row>
    <row r="7" ht="30" customHeight="1">
      <c r="A7" s="22" t="s">
        <v>273</v>
      </c>
    </row>
    <row r="8" ht="30" customHeight="1">
      <c r="A8" s="22" t="s">
        <v>272</v>
      </c>
    </row>
    <row r="9" ht="30" customHeight="1">
      <c r="A9" s="22" t="s">
        <v>271</v>
      </c>
    </row>
    <row r="10" ht="30" customHeight="1">
      <c r="A10" s="22" t="s">
        <v>270</v>
      </c>
    </row>
    <row r="11" ht="30" customHeight="1">
      <c r="A11" s="22" t="s">
        <v>269</v>
      </c>
    </row>
    <row r="12" ht="30" customHeight="1">
      <c r="A12" s="22" t="s">
        <v>268</v>
      </c>
    </row>
    <row r="13" ht="30" customHeight="1">
      <c r="A13" s="22" t="s">
        <v>267</v>
      </c>
    </row>
    <row r="14" ht="30" customHeight="1">
      <c r="A14" s="21" t="s">
        <v>174</v>
      </c>
    </row>
    <row r="15" ht="30" customHeight="1">
      <c r="A15" s="22" t="s">
        <v>295</v>
      </c>
    </row>
    <row r="16" ht="30" customHeight="1">
      <c r="A16" s="22" t="s">
        <v>266</v>
      </c>
    </row>
    <row r="17" ht="30" customHeight="1">
      <c r="A17" s="22" t="s">
        <v>265</v>
      </c>
    </row>
    <row r="18" ht="30" customHeight="1">
      <c r="A18" s="22" t="s">
        <v>283</v>
      </c>
    </row>
    <row r="19" ht="30" customHeight="1">
      <c r="A19" s="22" t="s">
        <v>324</v>
      </c>
    </row>
    <row r="20" ht="30" customHeight="1">
      <c r="A20" s="22" t="s">
        <v>284</v>
      </c>
    </row>
    <row r="21" ht="30" customHeight="1">
      <c r="A21" s="22" t="s">
        <v>285</v>
      </c>
    </row>
    <row r="22" ht="30" customHeight="1">
      <c r="A22" s="22" t="s">
        <v>286</v>
      </c>
    </row>
    <row r="23" ht="30" customHeight="1">
      <c r="A23" s="22" t="s">
        <v>287</v>
      </c>
    </row>
    <row r="24" ht="30" customHeight="1">
      <c r="A24" s="22" t="s">
        <v>288</v>
      </c>
    </row>
    <row r="25" ht="30" customHeight="1">
      <c r="A25" s="21" t="s">
        <v>175</v>
      </c>
    </row>
    <row r="26" ht="30" customHeight="1">
      <c r="A26" s="22" t="s">
        <v>325</v>
      </c>
    </row>
    <row r="27" ht="30" customHeight="1">
      <c r="A27" s="22" t="s">
        <v>326</v>
      </c>
    </row>
    <row r="28" ht="30" customHeight="1">
      <c r="A28" s="22" t="s">
        <v>327</v>
      </c>
    </row>
    <row r="29" ht="30" customHeight="1">
      <c r="A29" s="22" t="s">
        <v>328</v>
      </c>
    </row>
    <row r="30" ht="30" customHeight="1">
      <c r="A30" s="22" t="s">
        <v>329</v>
      </c>
    </row>
    <row r="31" ht="30" customHeight="1">
      <c r="A31" s="22" t="s">
        <v>330</v>
      </c>
    </row>
    <row r="32" ht="30" customHeight="1">
      <c r="A32" s="21" t="s">
        <v>176</v>
      </c>
    </row>
    <row r="33" ht="30" customHeight="1">
      <c r="A33" s="22" t="s">
        <v>331</v>
      </c>
    </row>
    <row r="34" ht="30" customHeight="1">
      <c r="A34" s="22" t="s">
        <v>289</v>
      </c>
    </row>
    <row r="35" ht="30" customHeight="1">
      <c r="A35" s="22" t="s">
        <v>290</v>
      </c>
    </row>
    <row r="36" ht="30" customHeight="1">
      <c r="A36" s="22" t="s">
        <v>291</v>
      </c>
    </row>
    <row r="37" ht="30" customHeight="1">
      <c r="A37" s="22" t="s">
        <v>292</v>
      </c>
    </row>
    <row r="38" ht="30" customHeight="1">
      <c r="A38" s="22" t="s">
        <v>293</v>
      </c>
    </row>
    <row r="39" ht="30" customHeight="1">
      <c r="A39" s="21" t="s">
        <v>177</v>
      </c>
    </row>
    <row r="40" ht="30" customHeight="1">
      <c r="A40" s="22" t="s">
        <v>294</v>
      </c>
    </row>
    <row r="41" ht="30" customHeight="1">
      <c r="A41" s="22" t="s">
        <v>332</v>
      </c>
    </row>
  </sheetData>
  <hyperlinks>
    <hyperlink ref="A41" location="'GRÁFICO 32'!A1" display="GRÁFICO NO. 32 CARGA ENTRADA Y SALIDA, POR PUERTOS - AÑO 2015"/>
    <hyperlink ref="A40" location="'GRÁFICO 31'!A1" display="GRÁFICO NO. 31 NÚMERO DE NAVES ENTRADAS Y SALIDAS, SEGÚN ENTIDADES PORTUARIAS - AÑO 2015"/>
    <hyperlink ref="A38" location="'GRÁFICO 30'!A1" display="GRÁFICO NO. 30 SALIDA REGULAR INTERNACIONAL DE CARGA DE QUITO, GUAYAQUIL Y ESMERALDAS, SEGÚN CIUDADES DE DESTINO - AÑO 2015"/>
    <hyperlink ref="A37" location="'GRÁFICO 29'!A1" display="GRÁFICO NO. 29 ENTRADA REGULAR INTERNACIONAL DE CARGA A QUITO, GUAYAQUIL Y LATACUNGA, SEGÚN CIUDADES DE ORIGEN - AÑO 2015"/>
    <hyperlink ref="A36" location="'GRÁFICO 28'!A1" display="GRÁFICO NO. 28 TRÁFICO AÉREO INTERNACIONAL ENTRADA Y SALIDA DE CARGA - AÑO 2015"/>
    <hyperlink ref="A35" location="'GRÁFICO 27'!A1" display="GRÁFICO NO. 27  SALIDA REGULAR INTERNACIONAL DE PASAJEROS DE QUITO, GUAYAQUIL, MANTA Y ESMERALDAS, SEGÚN CIUDAD DE DESTINO - AÑO 2015"/>
    <hyperlink ref="A34" location="'GRÁFICO 26'!A1" display="GRÁFICO NO. 26 ENTRADA REGULAR INTERNACIONAL DE PASAJEROS A QUITO, GUAYAQUIL, MANTA Y ESMERALDAS, SEGÚN CIUDAD DE ORIGEN - AÑO 2015"/>
    <hyperlink ref="A33" location="'GRÁFICO 25'!A1" display="GRÁFICO NO. 25 TRÁFICO AÉREO INTERNACIONAL. ENTRADA Y SALIDA INTERNACIONAL DE PASAJEROS - AÑO 2015"/>
    <hyperlink ref="A31" location="'GRÁFICO 24'!A1" display="GRÁFICO NO. 24 FERROCARRILES DEL ECUADOR. NÚMERO DE PASAJEROS EXTRANJEROS TRANSPORTADOS POR NACIONALIDAD  - AÑO 2015"/>
    <hyperlink ref="A30" location="'GRÁFICO 23'!A1" display="GRÁFICO NO. 23 FERROCARRILES DEL ECUADOR. NÚMERO DE PASAJEROS TRANSPORTADOS POR GRUPOS DE EDAD - AÑO 2015"/>
    <hyperlink ref="A29" location="'GRÁFICO 22'!A1" display="GRÁFICO NO. 22 FERROCARRILES DEL ECUADOR. NÚMERO DE PASAJEROS TRANSPORTADOS POR SEXO  - AÑO 2015"/>
    <hyperlink ref="A28" location="'GRÁFICO 21'!A1" display="GRÁFICO NO. 21 FERROCARRILES DEL ECUADOR. NÚMERO DE PASAJEROS TRANSPORTADOS POR RANGO DE EDAD Y SEXO - AÑO 2015"/>
    <hyperlink ref="A27" location="'GRÁFICO 20'!A1" display="GRÁFICO NO. 20 FERROCARRILES DEL ECUADOR. NÚMERO DE PASAJEROS TRANSPORTADOS POR MES - AÑO 2015"/>
    <hyperlink ref="A26" location="'GRÁFICO 19'!A1" display="GRÁFICO NO. 19 FERROCARRILES DEL ECUADOR. NÚMERO DE PASAJEROS TRANSPORTADOS (NACIONAL Y EXTRANJEROS) POR FILIAL - AÑO 2015"/>
    <hyperlink ref="A24" location="'GRÁFICO 18'!A1" display="GRÁFICO NO. 18. VÍCTIMAS EN ACCIDENTES DE TRÁNSITO - AÑO 2015"/>
    <hyperlink ref="A23" location="'GRÁFICO 17'!A1" display="GRÁFICO NO. 17. VÍCTIMAS EN ACCIDENTES DE TRÁNSITO, OCURRIDOS EN EL PAÍS - PERIODO 2008-2015"/>
    <hyperlink ref="A22" location="'GRÁFICO 16'!A1" display="GRÁFICO NO. 16 IMPERICIA E IMPRUDENCIA DEL CONDUCTOR Y NO RESPETA LAS SEÑALES DE TRÁNSITO, POR MES - AÑO 2015"/>
    <hyperlink ref="A21" location="'GRÁFICO 15'!A1" display="GRÁFICO NO. 15 ACCIDENTES DE TRÁNSITO, SEGÚN CAUSA - AÑO 2015"/>
    <hyperlink ref="A20" location="'GRÁFICO 14'!A1" display="GRÁFICO NO. 14 ATROPELLOS, CHOQUES Y ESTRELLAMIENTOS, SEGÚN MESES .- AÑO 2015   "/>
    <hyperlink ref="A19" location="'GRÁFICO 13'!A1" display="GRÁFICO NO. 13 ACCIDENTES DE TRÁNSITO POR PRINCIPALES PROVINCIA SEGÚN CLASE - AÑO 2015"/>
    <hyperlink ref="A18" location="'GRÁFICO 12'!A1" display="GRÁFICO NO. 12 ACCIDENTES DE TRÁNSITO, SEGÚN CLASE - AÑO 2015 "/>
    <hyperlink ref="A17" location="'GRÁFICO 11'!A1" display="Gráfico No. 11 Accidentes de Tránsito, según meses.-Año 2014   "/>
    <hyperlink ref="A16" location="'GRÁFICO 10'!A1" display="Gráfico No. 10 Automóviles Matriculados, según Marcas Año 2014"/>
    <hyperlink ref="A15" location="'GRÁFICO 9'!A1" display="Gráfico No. 9 Accidentes de Tránsito en el país."/>
    <hyperlink ref="A13" location="'GRÁFICO 8'!A1" display="Gráfico No. 8 Automóviles Matriculados, según Marcas Año 2014"/>
    <hyperlink ref="A12" location="'GRÁFICO 7'!A1" display="Gráfico No. 7 Vehículos Matriculados, según Marcas Año 2014"/>
    <hyperlink ref="A11" location="'GRÁFICO 6'!A1" display="Gráfico No.6 Vehículos Matriculados por Modelo, según provincia  Año 2014"/>
    <hyperlink ref="A10" location="'GRÁFICO 5'!A1" display="Gráfico No. 5 Vehículos Matriculados, por Modelo Año 2014"/>
    <hyperlink ref="A9" location="'GRÁFICO 4'!A1" display="Gráfico No. 4 Vehículos Matriculados, según Clase Año 2014"/>
    <hyperlink ref="A8" location="'GRÁFICO 3'!A1" display="Gráfico No. 3 Vehículos Matriculados, según Clase Año 2014"/>
    <hyperlink ref="A7" location="'GRÁFICO 2'!A1" display="Gráfico No. 2 Vehículos Matriculados, según Uso Año 2014"/>
    <hyperlink ref="A6" location="'GRÁFICO 1'!A1" display="Gráfico No. 1  Vehículos Matriculados, Año 2014 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4" r:id="rId2"/>
  <rowBreaks count="1" manualBreakCount="1">
    <brk id="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5"/>
  <sheetViews>
    <sheetView showGridLines="0" zoomScale="80" zoomScaleNormal="80" zoomScaleSheetLayoutView="80" workbookViewId="0" topLeftCell="A1">
      <selection activeCell="I1" sqref="I1"/>
    </sheetView>
  </sheetViews>
  <sheetFormatPr defaultColWidth="11.421875" defaultRowHeight="15"/>
  <cols>
    <col min="1" max="1" width="39.00390625" style="1" customWidth="1"/>
    <col min="2" max="2" width="14.7109375" style="1" bestFit="1" customWidth="1"/>
    <col min="3" max="3" width="12.7109375" style="1" customWidth="1"/>
    <col min="4" max="4" width="13.7109375" style="1" customWidth="1"/>
    <col min="5" max="5" width="12.421875" style="1" customWidth="1"/>
    <col min="6" max="6" width="11.421875" style="1" customWidth="1"/>
    <col min="7" max="7" width="13.421875" style="1" customWidth="1"/>
    <col min="8" max="8" width="12.57421875" style="1" customWidth="1"/>
    <col min="9" max="9" width="11.421875" style="1" customWidth="1"/>
    <col min="10" max="10" width="12.8515625" style="1" customWidth="1"/>
    <col min="11" max="11" width="12.57421875" style="1" customWidth="1"/>
    <col min="12" max="16384" width="11.421875" style="1" customWidth="1"/>
  </cols>
  <sheetData>
    <row r="1" ht="14.25"/>
    <row r="2" ht="14.25"/>
    <row r="3" ht="14.25"/>
    <row r="5" ht="15">
      <c r="I5" s="65" t="s">
        <v>179</v>
      </c>
    </row>
    <row r="34" spans="1:3" ht="19.2" customHeight="1">
      <c r="A34" s="75"/>
      <c r="B34" s="67"/>
      <c r="C34" s="67"/>
    </row>
    <row r="35" spans="1:3" ht="15">
      <c r="A35" s="67"/>
      <c r="B35" s="67"/>
      <c r="C35" s="67"/>
    </row>
    <row r="36" spans="1:3" ht="15">
      <c r="A36" s="67"/>
      <c r="B36" s="67"/>
      <c r="C36" s="67"/>
    </row>
    <row r="37" spans="1:3" s="108" customFormat="1" ht="15">
      <c r="A37" s="320"/>
      <c r="B37" s="320"/>
      <c r="C37" s="320"/>
    </row>
    <row r="38" spans="1:3" s="108" customFormat="1" ht="15">
      <c r="A38" s="320"/>
      <c r="B38" s="320"/>
      <c r="C38" s="320"/>
    </row>
    <row r="39" s="108" customFormat="1" ht="15">
      <c r="C39" s="320"/>
    </row>
    <row r="40" s="108" customFormat="1" ht="15">
      <c r="C40" s="320"/>
    </row>
    <row r="41" s="108" customFormat="1" ht="15">
      <c r="C41" s="320"/>
    </row>
    <row r="42" spans="1:3" s="113" customFormat="1" ht="15">
      <c r="A42" s="113" t="s">
        <v>87</v>
      </c>
      <c r="C42" s="321"/>
    </row>
    <row r="43" spans="1:3" s="113" customFormat="1" ht="15">
      <c r="A43" s="113" t="s">
        <v>88</v>
      </c>
      <c r="C43" s="321"/>
    </row>
    <row r="44" spans="1:3" s="113" customFormat="1" ht="15">
      <c r="A44" s="113" t="s">
        <v>89</v>
      </c>
      <c r="B44" s="113" t="s">
        <v>33</v>
      </c>
      <c r="C44" s="321"/>
    </row>
    <row r="45" spans="1:3" s="108" customFormat="1" ht="15">
      <c r="A45" s="164">
        <v>2008</v>
      </c>
      <c r="B45" s="165">
        <v>19664</v>
      </c>
      <c r="C45" s="320"/>
    </row>
    <row r="46" spans="1:3" s="108" customFormat="1" ht="15">
      <c r="A46" s="164">
        <v>2009</v>
      </c>
      <c r="B46" s="165">
        <v>21528</v>
      </c>
      <c r="C46" s="320"/>
    </row>
    <row r="47" spans="1:3" s="108" customFormat="1" ht="15">
      <c r="A47" s="164">
        <v>2010</v>
      </c>
      <c r="B47" s="165">
        <v>25588</v>
      </c>
      <c r="C47" s="320"/>
    </row>
    <row r="48" spans="1:3" s="108" customFormat="1" ht="15">
      <c r="A48" s="164">
        <v>2011</v>
      </c>
      <c r="B48" s="165">
        <v>24626</v>
      </c>
      <c r="C48" s="320"/>
    </row>
    <row r="49" spans="1:3" s="108" customFormat="1" ht="15">
      <c r="A49" s="164">
        <v>2012</v>
      </c>
      <c r="B49" s="165">
        <v>23842</v>
      </c>
      <c r="C49" s="320"/>
    </row>
    <row r="50" spans="1:3" s="108" customFormat="1" ht="15">
      <c r="A50" s="164">
        <v>2013</v>
      </c>
      <c r="B50" s="165">
        <v>28169</v>
      </c>
      <c r="C50" s="320"/>
    </row>
    <row r="51" spans="1:3" s="108" customFormat="1" ht="15">
      <c r="A51" s="164">
        <v>2014</v>
      </c>
      <c r="B51" s="165">
        <v>38658</v>
      </c>
      <c r="C51" s="320"/>
    </row>
    <row r="52" spans="1:3" s="108" customFormat="1" ht="15">
      <c r="A52" s="164">
        <v>2015</v>
      </c>
      <c r="B52" s="165">
        <v>35706</v>
      </c>
      <c r="C52" s="320"/>
    </row>
    <row r="53" spans="1:3" s="108" customFormat="1" ht="15">
      <c r="A53" s="164"/>
      <c r="B53" s="165"/>
      <c r="C53" s="320"/>
    </row>
    <row r="54" spans="1:3" s="108" customFormat="1" ht="15">
      <c r="A54" s="320"/>
      <c r="B54" s="320"/>
      <c r="C54" s="320"/>
    </row>
    <row r="55" spans="1:3" s="108" customFormat="1" ht="15">
      <c r="A55" s="320"/>
      <c r="B55" s="320"/>
      <c r="C55" s="320"/>
    </row>
  </sheetData>
  <hyperlinks>
    <hyperlink ref="I5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33"/>
  <sheetViews>
    <sheetView showGridLines="0" zoomScale="80" zoomScaleNormal="80" zoomScaleSheetLayoutView="80" workbookViewId="0" topLeftCell="A1">
      <selection activeCell="J1" sqref="J1"/>
    </sheetView>
  </sheetViews>
  <sheetFormatPr defaultColWidth="15.00390625" defaultRowHeight="15"/>
  <cols>
    <col min="1" max="1" width="39.28125" style="9" customWidth="1"/>
    <col min="2" max="2" width="10.57421875" style="10" customWidth="1"/>
    <col min="3" max="8" width="11.7109375" style="9" customWidth="1"/>
    <col min="9" max="9" width="4.57421875" style="9" customWidth="1"/>
    <col min="10" max="10" width="11.7109375" style="9" customWidth="1"/>
    <col min="11" max="11" width="16.00390625" style="9" customWidth="1"/>
    <col min="12" max="12" width="12.7109375" style="9" customWidth="1"/>
    <col min="13" max="13" width="14.8515625" style="9" customWidth="1"/>
    <col min="14" max="14" width="15.140625" style="9" customWidth="1"/>
    <col min="15" max="16" width="15.00390625" style="8" customWidth="1"/>
    <col min="17" max="16384" width="15.00390625" style="9" customWidth="1"/>
  </cols>
  <sheetData>
    <row r="1" ht="15"/>
    <row r="2" ht="15"/>
    <row r="3" ht="15"/>
    <row r="5" ht="15">
      <c r="J5" s="65" t="s">
        <v>179</v>
      </c>
    </row>
    <row r="38" spans="2:16" s="18" customFormat="1" ht="15">
      <c r="B38" s="31"/>
      <c r="O38" s="30"/>
      <c r="P38" s="30"/>
    </row>
    <row r="39" spans="1:16" s="170" customFormat="1" ht="48.75" customHeight="1">
      <c r="A39" s="166"/>
      <c r="B39" s="167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8"/>
      <c r="P39" s="169"/>
    </row>
    <row r="40" spans="2:16" s="170" customFormat="1" ht="15">
      <c r="B40" s="171">
        <v>35706</v>
      </c>
      <c r="C40" s="172">
        <f>B40/$B$40</f>
        <v>1</v>
      </c>
      <c r="O40" s="169"/>
      <c r="P40" s="169"/>
    </row>
    <row r="41" spans="1:16" s="170" customFormat="1" ht="15">
      <c r="A41" s="170" t="s">
        <v>148</v>
      </c>
      <c r="B41" s="171" t="s">
        <v>33</v>
      </c>
      <c r="C41" s="173" t="s">
        <v>34</v>
      </c>
      <c r="O41" s="169"/>
      <c r="P41" s="169"/>
    </row>
    <row r="42" spans="1:16" s="170" customFormat="1" ht="15">
      <c r="A42" s="170" t="s">
        <v>21</v>
      </c>
      <c r="B42" s="171">
        <v>15754</v>
      </c>
      <c r="C42" s="172">
        <v>0.4412143617319218</v>
      </c>
      <c r="D42" s="172"/>
      <c r="O42" s="169"/>
      <c r="P42" s="169"/>
    </row>
    <row r="43" spans="1:16" s="170" customFormat="1" ht="15">
      <c r="A43" s="170" t="s">
        <v>14</v>
      </c>
      <c r="B43" s="171">
        <v>6799</v>
      </c>
      <c r="C43" s="172">
        <v>0.19041617655296028</v>
      </c>
      <c r="D43" s="172"/>
      <c r="O43" s="169"/>
      <c r="P43" s="169"/>
    </row>
    <row r="44" spans="1:16" s="170" customFormat="1" ht="15">
      <c r="A44" s="170" t="s">
        <v>23</v>
      </c>
      <c r="B44" s="171">
        <v>1735</v>
      </c>
      <c r="C44" s="172">
        <v>0.04859127317537669</v>
      </c>
      <c r="D44" s="172"/>
      <c r="O44" s="169"/>
      <c r="P44" s="169"/>
    </row>
    <row r="45" spans="1:16" s="170" customFormat="1" ht="15">
      <c r="A45" s="170" t="s">
        <v>15</v>
      </c>
      <c r="B45" s="171">
        <v>1526</v>
      </c>
      <c r="C45" s="172">
        <v>0.04273791519632555</v>
      </c>
      <c r="D45" s="172"/>
      <c r="O45" s="169"/>
      <c r="P45" s="169"/>
    </row>
    <row r="46" spans="1:16" s="170" customFormat="1" ht="15">
      <c r="A46" s="170" t="s">
        <v>64</v>
      </c>
      <c r="B46" s="171">
        <v>1373</v>
      </c>
      <c r="C46" s="172">
        <v>0.03845292107769002</v>
      </c>
      <c r="D46" s="172"/>
      <c r="O46" s="169"/>
      <c r="P46" s="169"/>
    </row>
    <row r="47" spans="1:16" s="170" customFormat="1" ht="15">
      <c r="A47" s="170" t="s">
        <v>16</v>
      </c>
      <c r="B47" s="171">
        <v>1250</v>
      </c>
      <c r="C47" s="172">
        <v>0.035008121884277155</v>
      </c>
      <c r="D47" s="172"/>
      <c r="O47" s="169"/>
      <c r="P47" s="169"/>
    </row>
    <row r="48" spans="1:16" s="170" customFormat="1" ht="15">
      <c r="A48" s="170" t="s">
        <v>278</v>
      </c>
      <c r="B48" s="171">
        <v>7269</v>
      </c>
      <c r="C48" s="172">
        <v>0.20357923038144848</v>
      </c>
      <c r="D48" s="172"/>
      <c r="O48" s="169"/>
      <c r="P48" s="169"/>
    </row>
    <row r="49" spans="2:16" s="170" customFormat="1" ht="15">
      <c r="B49" s="171"/>
      <c r="O49" s="169"/>
      <c r="P49" s="169"/>
    </row>
    <row r="50" spans="2:16" s="170" customFormat="1" ht="15">
      <c r="B50" s="171"/>
      <c r="O50" s="169"/>
      <c r="P50" s="169"/>
    </row>
    <row r="51" spans="2:16" s="170" customFormat="1" ht="15">
      <c r="B51" s="171"/>
      <c r="O51" s="169"/>
      <c r="P51" s="169"/>
    </row>
    <row r="52" spans="2:16" s="170" customFormat="1" ht="15">
      <c r="B52" s="171" t="s">
        <v>184</v>
      </c>
      <c r="O52" s="169"/>
      <c r="P52" s="169"/>
    </row>
    <row r="53" spans="1:16" s="170" customFormat="1" ht="15">
      <c r="A53" s="170" t="s">
        <v>183</v>
      </c>
      <c r="B53" s="171" t="s">
        <v>184</v>
      </c>
      <c r="O53" s="169"/>
      <c r="P53" s="169"/>
    </row>
    <row r="54" spans="1:16" s="170" customFormat="1" ht="15">
      <c r="A54" s="170" t="s">
        <v>21</v>
      </c>
      <c r="B54" s="171">
        <v>15754</v>
      </c>
      <c r="O54" s="169"/>
      <c r="P54" s="169"/>
    </row>
    <row r="55" spans="1:16" s="170" customFormat="1" ht="15">
      <c r="A55" s="170" t="s">
        <v>14</v>
      </c>
      <c r="B55" s="171">
        <v>6799</v>
      </c>
      <c r="O55" s="169"/>
      <c r="P55" s="169"/>
    </row>
    <row r="56" spans="1:16" s="170" customFormat="1" ht="15">
      <c r="A56" s="170" t="s">
        <v>23</v>
      </c>
      <c r="B56" s="171">
        <v>1735</v>
      </c>
      <c r="O56" s="169"/>
      <c r="P56" s="169"/>
    </row>
    <row r="57" spans="1:16" s="170" customFormat="1" ht="15">
      <c r="A57" s="170" t="s">
        <v>15</v>
      </c>
      <c r="B57" s="171">
        <v>1526</v>
      </c>
      <c r="O57" s="169"/>
      <c r="P57" s="169"/>
    </row>
    <row r="58" spans="1:16" s="170" customFormat="1" ht="15">
      <c r="A58" s="170" t="s">
        <v>5</v>
      </c>
      <c r="B58" s="171">
        <v>1373</v>
      </c>
      <c r="O58" s="169"/>
      <c r="P58" s="169"/>
    </row>
    <row r="59" spans="1:16" s="170" customFormat="1" ht="15">
      <c r="A59" s="170" t="s">
        <v>16</v>
      </c>
      <c r="B59" s="171">
        <v>1250</v>
      </c>
      <c r="O59" s="169"/>
      <c r="P59" s="169"/>
    </row>
    <row r="60" spans="1:16" s="170" customFormat="1" ht="15">
      <c r="A60" s="170" t="s">
        <v>17</v>
      </c>
      <c r="B60" s="171">
        <v>1217</v>
      </c>
      <c r="O60" s="169"/>
      <c r="P60" s="169"/>
    </row>
    <row r="61" spans="1:16" s="170" customFormat="1" ht="15">
      <c r="A61" s="170" t="s">
        <v>181</v>
      </c>
      <c r="B61" s="171">
        <v>999</v>
      </c>
      <c r="O61" s="169"/>
      <c r="P61" s="169"/>
    </row>
    <row r="62" spans="1:16" s="170" customFormat="1" ht="15">
      <c r="A62" s="170" t="s">
        <v>11</v>
      </c>
      <c r="B62" s="171">
        <v>919</v>
      </c>
      <c r="O62" s="169"/>
      <c r="P62" s="169"/>
    </row>
    <row r="63" spans="1:16" s="170" customFormat="1" ht="15">
      <c r="A63" s="170" t="s">
        <v>48</v>
      </c>
      <c r="B63" s="171">
        <v>688</v>
      </c>
      <c r="O63" s="169"/>
      <c r="P63" s="169"/>
    </row>
    <row r="64" spans="1:16" s="170" customFormat="1" ht="15">
      <c r="A64" s="170" t="s">
        <v>9</v>
      </c>
      <c r="B64" s="171">
        <v>610</v>
      </c>
      <c r="O64" s="169"/>
      <c r="P64" s="169"/>
    </row>
    <row r="65" spans="1:16" s="170" customFormat="1" ht="15">
      <c r="A65" s="170" t="s">
        <v>10</v>
      </c>
      <c r="B65" s="171">
        <v>511</v>
      </c>
      <c r="O65" s="169"/>
      <c r="P65" s="169"/>
    </row>
    <row r="66" spans="1:16" s="170" customFormat="1" ht="15">
      <c r="A66" s="170" t="s">
        <v>12</v>
      </c>
      <c r="B66" s="171">
        <v>421</v>
      </c>
      <c r="O66" s="169"/>
      <c r="P66" s="169"/>
    </row>
    <row r="67" spans="1:16" s="170" customFormat="1" ht="15">
      <c r="A67" s="170" t="s">
        <v>182</v>
      </c>
      <c r="B67" s="171">
        <v>411</v>
      </c>
      <c r="O67" s="169"/>
      <c r="P67" s="169"/>
    </row>
    <row r="68" spans="1:16" s="170" customFormat="1" ht="15">
      <c r="A68" s="170" t="s">
        <v>7</v>
      </c>
      <c r="B68" s="171">
        <v>308</v>
      </c>
      <c r="O68" s="169"/>
      <c r="P68" s="169"/>
    </row>
    <row r="69" spans="1:16" s="170" customFormat="1" ht="15">
      <c r="A69" s="170" t="s">
        <v>6</v>
      </c>
      <c r="B69" s="171">
        <v>183</v>
      </c>
      <c r="O69" s="169"/>
      <c r="P69" s="169"/>
    </row>
    <row r="70" spans="1:16" s="170" customFormat="1" ht="15">
      <c r="A70" s="170" t="s">
        <v>8</v>
      </c>
      <c r="B70" s="171">
        <v>173</v>
      </c>
      <c r="O70" s="169"/>
      <c r="P70" s="169"/>
    </row>
    <row r="71" spans="1:16" s="170" customFormat="1" ht="15">
      <c r="A71" s="170" t="s">
        <v>180</v>
      </c>
      <c r="B71" s="171">
        <v>156</v>
      </c>
      <c r="O71" s="169"/>
      <c r="P71" s="169"/>
    </row>
    <row r="72" spans="1:16" s="170" customFormat="1" ht="15">
      <c r="A72" s="170" t="s">
        <v>18</v>
      </c>
      <c r="B72" s="171">
        <v>153</v>
      </c>
      <c r="O72" s="169"/>
      <c r="P72" s="169"/>
    </row>
    <row r="73" spans="1:16" s="170" customFormat="1" ht="15">
      <c r="A73" s="170" t="s">
        <v>19</v>
      </c>
      <c r="B73" s="171">
        <v>144</v>
      </c>
      <c r="O73" s="169"/>
      <c r="P73" s="169"/>
    </row>
    <row r="74" spans="1:16" s="170" customFormat="1" ht="15">
      <c r="A74" s="170" t="s">
        <v>22</v>
      </c>
      <c r="B74" s="171">
        <v>129</v>
      </c>
      <c r="O74" s="169"/>
      <c r="P74" s="169"/>
    </row>
    <row r="75" spans="1:16" s="170" customFormat="1" ht="15">
      <c r="A75" s="170" t="s">
        <v>20</v>
      </c>
      <c r="B75" s="171">
        <v>119</v>
      </c>
      <c r="O75" s="169"/>
      <c r="P75" s="169"/>
    </row>
    <row r="76" spans="1:16" s="170" customFormat="1" ht="15">
      <c r="A76" s="170" t="s">
        <v>24</v>
      </c>
      <c r="B76" s="171">
        <v>105</v>
      </c>
      <c r="O76" s="169"/>
      <c r="P76" s="169"/>
    </row>
    <row r="77" spans="1:16" s="170" customFormat="1" ht="15">
      <c r="A77" s="170" t="s">
        <v>13</v>
      </c>
      <c r="B77" s="171">
        <v>23</v>
      </c>
      <c r="O77" s="169"/>
      <c r="P77" s="169"/>
    </row>
    <row r="78" spans="2:16" s="170" customFormat="1" ht="15">
      <c r="B78" s="171"/>
      <c r="O78" s="169"/>
      <c r="P78" s="169"/>
    </row>
    <row r="79" spans="2:16" s="170" customFormat="1" ht="15">
      <c r="B79" s="171"/>
      <c r="O79" s="169"/>
      <c r="P79" s="169"/>
    </row>
    <row r="80" spans="2:16" s="170" customFormat="1" ht="15">
      <c r="B80" s="171"/>
      <c r="O80" s="169"/>
      <c r="P80" s="169"/>
    </row>
    <row r="81" spans="2:16" s="170" customFormat="1" ht="15">
      <c r="B81" s="171"/>
      <c r="O81" s="169"/>
      <c r="P81" s="169"/>
    </row>
    <row r="82" spans="2:16" s="170" customFormat="1" ht="15">
      <c r="B82" s="171"/>
      <c r="O82" s="169"/>
      <c r="P82" s="169"/>
    </row>
    <row r="83" spans="2:16" s="170" customFormat="1" ht="15">
      <c r="B83" s="171"/>
      <c r="O83" s="169"/>
      <c r="P83" s="169"/>
    </row>
    <row r="84" spans="2:16" s="170" customFormat="1" ht="15">
      <c r="B84" s="171"/>
      <c r="O84" s="169"/>
      <c r="P84" s="169"/>
    </row>
    <row r="85" spans="2:16" s="170" customFormat="1" ht="15">
      <c r="B85" s="171"/>
      <c r="O85" s="169"/>
      <c r="P85" s="169"/>
    </row>
    <row r="86" spans="2:16" s="170" customFormat="1" ht="15">
      <c r="B86" s="171"/>
      <c r="O86" s="169"/>
      <c r="P86" s="169"/>
    </row>
    <row r="87" spans="2:16" s="170" customFormat="1" ht="15">
      <c r="B87" s="171"/>
      <c r="O87" s="169"/>
      <c r="P87" s="169"/>
    </row>
    <row r="88" spans="2:16" s="170" customFormat="1" ht="15">
      <c r="B88" s="171"/>
      <c r="O88" s="169"/>
      <c r="P88" s="169"/>
    </row>
    <row r="89" spans="2:16" s="170" customFormat="1" ht="15">
      <c r="B89" s="171"/>
      <c r="O89" s="169"/>
      <c r="P89" s="169"/>
    </row>
    <row r="90" spans="2:16" s="170" customFormat="1" ht="15">
      <c r="B90" s="171"/>
      <c r="O90" s="169"/>
      <c r="P90" s="169"/>
    </row>
    <row r="91" spans="2:16" s="170" customFormat="1" ht="15">
      <c r="B91" s="171"/>
      <c r="O91" s="169"/>
      <c r="P91" s="169"/>
    </row>
    <row r="92" spans="2:16" s="170" customFormat="1" ht="15">
      <c r="B92" s="171"/>
      <c r="O92" s="169"/>
      <c r="P92" s="169"/>
    </row>
    <row r="93" spans="2:16" s="170" customFormat="1" ht="15">
      <c r="B93" s="171"/>
      <c r="O93" s="169"/>
      <c r="P93" s="169"/>
    </row>
    <row r="94" spans="2:16" s="170" customFormat="1" ht="15">
      <c r="B94" s="171"/>
      <c r="O94" s="169"/>
      <c r="P94" s="169"/>
    </row>
    <row r="95" spans="2:16" s="170" customFormat="1" ht="15">
      <c r="B95" s="171"/>
      <c r="O95" s="169"/>
      <c r="P95" s="169"/>
    </row>
    <row r="96" spans="2:16" s="170" customFormat="1" ht="15">
      <c r="B96" s="171"/>
      <c r="O96" s="169"/>
      <c r="P96" s="169"/>
    </row>
    <row r="97" spans="2:16" s="170" customFormat="1" ht="15">
      <c r="B97" s="171"/>
      <c r="O97" s="169"/>
      <c r="P97" s="169"/>
    </row>
    <row r="98" spans="2:16" s="170" customFormat="1" ht="15">
      <c r="B98" s="171"/>
      <c r="O98" s="169"/>
      <c r="P98" s="169"/>
    </row>
    <row r="99" spans="2:16" s="170" customFormat="1" ht="15">
      <c r="B99" s="171"/>
      <c r="O99" s="169"/>
      <c r="P99" s="169"/>
    </row>
    <row r="100" spans="2:16" s="170" customFormat="1" ht="15">
      <c r="B100" s="171"/>
      <c r="O100" s="169"/>
      <c r="P100" s="169"/>
    </row>
    <row r="101" spans="2:16" s="170" customFormat="1" ht="15">
      <c r="B101" s="171"/>
      <c r="O101" s="169"/>
      <c r="P101" s="169"/>
    </row>
    <row r="102" spans="2:16" s="170" customFormat="1" ht="15">
      <c r="B102" s="171"/>
      <c r="O102" s="169"/>
      <c r="P102" s="169"/>
    </row>
    <row r="103" spans="2:16" s="170" customFormat="1" ht="15">
      <c r="B103" s="171"/>
      <c r="O103" s="169"/>
      <c r="P103" s="169"/>
    </row>
    <row r="104" spans="2:16" s="170" customFormat="1" ht="15">
      <c r="B104" s="171"/>
      <c r="O104" s="169"/>
      <c r="P104" s="169"/>
    </row>
    <row r="105" spans="2:16" s="170" customFormat="1" ht="15">
      <c r="B105" s="171"/>
      <c r="O105" s="169"/>
      <c r="P105" s="169"/>
    </row>
    <row r="106" spans="2:16" s="170" customFormat="1" ht="15">
      <c r="B106" s="171"/>
      <c r="O106" s="169"/>
      <c r="P106" s="169"/>
    </row>
    <row r="107" spans="2:16" s="170" customFormat="1" ht="15">
      <c r="B107" s="171"/>
      <c r="O107" s="169"/>
      <c r="P107" s="169"/>
    </row>
    <row r="108" spans="2:16" s="170" customFormat="1" ht="15">
      <c r="B108" s="171"/>
      <c r="O108" s="169"/>
      <c r="P108" s="169"/>
    </row>
    <row r="109" spans="2:16" s="170" customFormat="1" ht="15">
      <c r="B109" s="171"/>
      <c r="O109" s="169"/>
      <c r="P109" s="169"/>
    </row>
    <row r="110" spans="2:16" s="170" customFormat="1" ht="15">
      <c r="B110" s="171"/>
      <c r="O110" s="169"/>
      <c r="P110" s="169"/>
    </row>
    <row r="111" spans="2:16" s="170" customFormat="1" ht="15">
      <c r="B111" s="171"/>
      <c r="O111" s="169"/>
      <c r="P111" s="169"/>
    </row>
    <row r="112" spans="2:16" s="170" customFormat="1" ht="15">
      <c r="B112" s="171"/>
      <c r="O112" s="169"/>
      <c r="P112" s="169"/>
    </row>
    <row r="113" spans="2:16" s="170" customFormat="1" ht="15">
      <c r="B113" s="171"/>
      <c r="O113" s="169"/>
      <c r="P113" s="169"/>
    </row>
    <row r="114" spans="2:16" s="170" customFormat="1" ht="15">
      <c r="B114" s="171"/>
      <c r="O114" s="169"/>
      <c r="P114" s="169"/>
    </row>
    <row r="115" spans="2:16" s="170" customFormat="1" ht="15">
      <c r="B115" s="171"/>
      <c r="O115" s="169"/>
      <c r="P115" s="169"/>
    </row>
    <row r="116" spans="2:16" s="170" customFormat="1" ht="15">
      <c r="B116" s="171"/>
      <c r="O116" s="169"/>
      <c r="P116" s="169"/>
    </row>
    <row r="117" spans="2:16" s="170" customFormat="1" ht="15">
      <c r="B117" s="171"/>
      <c r="O117" s="169"/>
      <c r="P117" s="169"/>
    </row>
    <row r="118" spans="2:16" s="170" customFormat="1" ht="15">
      <c r="B118" s="171"/>
      <c r="O118" s="169"/>
      <c r="P118" s="169"/>
    </row>
    <row r="119" spans="2:16" s="170" customFormat="1" ht="15">
      <c r="B119" s="171"/>
      <c r="O119" s="169"/>
      <c r="P119" s="169"/>
    </row>
    <row r="120" spans="2:16" s="170" customFormat="1" ht="15">
      <c r="B120" s="171"/>
      <c r="O120" s="169"/>
      <c r="P120" s="169"/>
    </row>
    <row r="121" spans="2:16" s="170" customFormat="1" ht="15">
      <c r="B121" s="171"/>
      <c r="O121" s="169"/>
      <c r="P121" s="169"/>
    </row>
    <row r="122" spans="2:16" s="170" customFormat="1" ht="15">
      <c r="B122" s="171"/>
      <c r="O122" s="169"/>
      <c r="P122" s="169"/>
    </row>
    <row r="123" spans="2:16" s="170" customFormat="1" ht="15">
      <c r="B123" s="171"/>
      <c r="O123" s="169"/>
      <c r="P123" s="169"/>
    </row>
    <row r="124" spans="2:16" s="170" customFormat="1" ht="15">
      <c r="B124" s="171"/>
      <c r="O124" s="169"/>
      <c r="P124" s="169"/>
    </row>
    <row r="125" spans="2:16" s="170" customFormat="1" ht="15">
      <c r="B125" s="171"/>
      <c r="O125" s="169"/>
      <c r="P125" s="169"/>
    </row>
    <row r="126" spans="2:16" s="18" customFormat="1" ht="15">
      <c r="B126" s="31"/>
      <c r="O126" s="30"/>
      <c r="P126" s="30"/>
    </row>
    <row r="127" spans="2:16" s="18" customFormat="1" ht="15">
      <c r="B127" s="31"/>
      <c r="O127" s="30"/>
      <c r="P127" s="30"/>
    </row>
    <row r="128" spans="2:16" s="18" customFormat="1" ht="15">
      <c r="B128" s="31"/>
      <c r="O128" s="30"/>
      <c r="P128" s="30"/>
    </row>
    <row r="129" spans="2:16" s="18" customFormat="1" ht="15">
      <c r="B129" s="31"/>
      <c r="O129" s="30"/>
      <c r="P129" s="30"/>
    </row>
    <row r="130" spans="2:16" s="18" customFormat="1" ht="15">
      <c r="B130" s="31"/>
      <c r="O130" s="30"/>
      <c r="P130" s="30"/>
    </row>
    <row r="131" spans="2:16" s="18" customFormat="1" ht="15">
      <c r="B131" s="31"/>
      <c r="O131" s="30"/>
      <c r="P131" s="30"/>
    </row>
    <row r="132" spans="2:16" s="18" customFormat="1" ht="15">
      <c r="B132" s="31"/>
      <c r="O132" s="30"/>
      <c r="P132" s="30"/>
    </row>
    <row r="133" spans="2:16" s="18" customFormat="1" ht="15">
      <c r="B133" s="31"/>
      <c r="O133" s="30"/>
      <c r="P133" s="30"/>
    </row>
  </sheetData>
  <hyperlinks>
    <hyperlink ref="J5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zoomScale="80" zoomScaleNormal="80" zoomScaleSheetLayoutView="80" workbookViewId="0" topLeftCell="A1">
      <selection activeCell="J1" sqref="J1"/>
    </sheetView>
  </sheetViews>
  <sheetFormatPr defaultColWidth="15.00390625" defaultRowHeight="15"/>
  <cols>
    <col min="1" max="1" width="39.28125" style="9" customWidth="1"/>
    <col min="2" max="2" width="10.57421875" style="10" customWidth="1"/>
    <col min="3" max="8" width="11.7109375" style="9" customWidth="1"/>
    <col min="9" max="9" width="7.28125" style="9" customWidth="1"/>
    <col min="10" max="10" width="11.7109375" style="9" customWidth="1"/>
    <col min="11" max="11" width="16.00390625" style="9" customWidth="1"/>
    <col min="12" max="12" width="12.7109375" style="9" customWidth="1"/>
    <col min="13" max="13" width="14.8515625" style="9" customWidth="1"/>
    <col min="14" max="14" width="15.140625" style="9" customWidth="1"/>
    <col min="15" max="16" width="15.00390625" style="8" customWidth="1"/>
    <col min="17" max="16384" width="15.00390625" style="9" customWidth="1"/>
  </cols>
  <sheetData>
    <row r="1" spans="1:15" ht="48.7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</row>
    <row r="2" spans="1:15" ht="48.75" customHeight="1">
      <c r="A2" s="5"/>
      <c r="B2" s="6"/>
      <c r="C2" s="5"/>
      <c r="D2" s="5"/>
      <c r="E2" s="5"/>
      <c r="F2" s="5"/>
      <c r="G2" s="5"/>
      <c r="H2" s="5"/>
      <c r="I2" s="5"/>
      <c r="J2" s="65" t="s">
        <v>179</v>
      </c>
      <c r="K2" s="5"/>
      <c r="L2" s="5"/>
      <c r="M2" s="5"/>
      <c r="N2" s="5"/>
      <c r="O2" s="7"/>
    </row>
    <row r="3" spans="1:15" ht="48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48.7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48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48.7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ht="48.75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ht="48.75" customHeigh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ht="48.75" customHeight="1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</row>
    <row r="10" spans="1:15" ht="7.2" customHeight="1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</row>
    <row r="11" spans="1:15" ht="48.75" customHeight="1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</row>
    <row r="12" spans="1:15" ht="48.75" customHeight="1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</row>
    <row r="13" spans="1:16" s="170" customFormat="1" ht="48.75" customHeight="1">
      <c r="A13" s="166"/>
      <c r="B13" s="167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8"/>
      <c r="P13" s="169"/>
    </row>
    <row r="14" spans="1:16" s="170" customFormat="1" ht="48.75" customHeight="1">
      <c r="A14" s="166"/>
      <c r="B14" s="167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8"/>
      <c r="P14" s="169"/>
    </row>
    <row r="15" spans="1:16" s="170" customFormat="1" ht="21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168"/>
      <c r="P15" s="169"/>
    </row>
    <row r="16" spans="1:16" s="170" customFormat="1" ht="42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168"/>
      <c r="P16" s="169"/>
    </row>
    <row r="17" spans="1:15" s="175" customFormat="1" ht="16.5" customHeight="1">
      <c r="A17" s="352" t="s">
        <v>50</v>
      </c>
      <c r="B17" s="352" t="s">
        <v>1</v>
      </c>
      <c r="C17" s="352" t="s">
        <v>51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174"/>
    </row>
    <row r="18" spans="1:15" s="175" customFormat="1" ht="14.25" customHeight="1">
      <c r="A18" s="352"/>
      <c r="B18" s="352"/>
      <c r="C18" s="133" t="s">
        <v>52</v>
      </c>
      <c r="D18" s="133" t="s">
        <v>53</v>
      </c>
      <c r="E18" s="133" t="s">
        <v>54</v>
      </c>
      <c r="F18" s="133" t="s">
        <v>55</v>
      </c>
      <c r="G18" s="133" t="s">
        <v>56</v>
      </c>
      <c r="H18" s="133" t="s">
        <v>57</v>
      </c>
      <c r="I18" s="133" t="s">
        <v>58</v>
      </c>
      <c r="J18" s="133" t="s">
        <v>59</v>
      </c>
      <c r="K18" s="133" t="s">
        <v>60</v>
      </c>
      <c r="L18" s="133" t="s">
        <v>61</v>
      </c>
      <c r="M18" s="133" t="s">
        <v>62</v>
      </c>
      <c r="N18" s="133" t="s">
        <v>63</v>
      </c>
      <c r="O18" s="133"/>
    </row>
    <row r="19" spans="1:28" s="175" customFormat="1" ht="18" customHeight="1">
      <c r="A19" s="106" t="s">
        <v>33</v>
      </c>
      <c r="B19" s="176">
        <f>SUM(C19:N19)</f>
        <v>35706</v>
      </c>
      <c r="C19" s="176">
        <f aca="true" t="shared" si="0" ref="C19:N19">SUM(C20:C43)</f>
        <v>2872</v>
      </c>
      <c r="D19" s="176">
        <f t="shared" si="0"/>
        <v>2577</v>
      </c>
      <c r="E19" s="176">
        <f t="shared" si="0"/>
        <v>3023</v>
      </c>
      <c r="F19" s="176">
        <f t="shared" si="0"/>
        <v>2967</v>
      </c>
      <c r="G19" s="176">
        <f t="shared" si="0"/>
        <v>3096</v>
      </c>
      <c r="H19" s="176">
        <f t="shared" si="0"/>
        <v>2957</v>
      </c>
      <c r="I19" s="176">
        <f t="shared" si="0"/>
        <v>2961</v>
      </c>
      <c r="J19" s="176">
        <f t="shared" si="0"/>
        <v>2892</v>
      </c>
      <c r="K19" s="176">
        <f t="shared" si="0"/>
        <v>2875</v>
      </c>
      <c r="L19" s="176">
        <f t="shared" si="0"/>
        <v>3039</v>
      </c>
      <c r="M19" s="176">
        <f t="shared" si="0"/>
        <v>3001</v>
      </c>
      <c r="N19" s="176">
        <f t="shared" si="0"/>
        <v>3446</v>
      </c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1:17" s="182" customFormat="1" ht="18" customHeight="1">
      <c r="A20" s="106" t="s">
        <v>5</v>
      </c>
      <c r="B20" s="179">
        <f>SUM(C20:N20)</f>
        <v>1373</v>
      </c>
      <c r="C20" s="179">
        <v>126</v>
      </c>
      <c r="D20" s="179">
        <v>99</v>
      </c>
      <c r="E20" s="179">
        <v>87</v>
      </c>
      <c r="F20" s="179">
        <v>109</v>
      </c>
      <c r="G20" s="179">
        <v>120</v>
      </c>
      <c r="H20" s="179">
        <v>96</v>
      </c>
      <c r="I20" s="179">
        <v>119</v>
      </c>
      <c r="J20" s="179">
        <v>124</v>
      </c>
      <c r="K20" s="179">
        <v>113</v>
      </c>
      <c r="L20" s="179">
        <v>112</v>
      </c>
      <c r="M20" s="179">
        <v>135</v>
      </c>
      <c r="N20" s="179">
        <v>133</v>
      </c>
      <c r="O20" s="135"/>
      <c r="P20" s="180"/>
      <c r="Q20" s="181"/>
    </row>
    <row r="21" spans="1:17" s="182" customFormat="1" ht="18" customHeight="1">
      <c r="A21" s="106" t="s">
        <v>6</v>
      </c>
      <c r="B21" s="179">
        <f aca="true" t="shared" si="1" ref="B21:B43">SUM(C21:N21)</f>
        <v>183</v>
      </c>
      <c r="C21" s="179">
        <v>14</v>
      </c>
      <c r="D21" s="179">
        <v>13</v>
      </c>
      <c r="E21" s="179">
        <v>18</v>
      </c>
      <c r="F21" s="179">
        <v>11</v>
      </c>
      <c r="G21" s="179">
        <v>14</v>
      </c>
      <c r="H21" s="179">
        <v>20</v>
      </c>
      <c r="I21" s="179">
        <v>15</v>
      </c>
      <c r="J21" s="179">
        <v>18</v>
      </c>
      <c r="K21" s="179">
        <v>10</v>
      </c>
      <c r="L21" s="179">
        <v>20</v>
      </c>
      <c r="M21" s="179">
        <v>18</v>
      </c>
      <c r="N21" s="179">
        <v>12</v>
      </c>
      <c r="O21" s="136"/>
      <c r="P21" s="180"/>
      <c r="Q21" s="181"/>
    </row>
    <row r="22" spans="1:17" s="182" customFormat="1" ht="18" customHeight="1">
      <c r="A22" s="106" t="s">
        <v>7</v>
      </c>
      <c r="B22" s="179">
        <f t="shared" si="1"/>
        <v>308</v>
      </c>
      <c r="C22" s="179">
        <v>27</v>
      </c>
      <c r="D22" s="179">
        <v>21</v>
      </c>
      <c r="E22" s="179">
        <v>21</v>
      </c>
      <c r="F22" s="179">
        <v>28</v>
      </c>
      <c r="G22" s="179">
        <v>17</v>
      </c>
      <c r="H22" s="179">
        <v>26</v>
      </c>
      <c r="I22" s="179">
        <v>35</v>
      </c>
      <c r="J22" s="179">
        <v>24</v>
      </c>
      <c r="K22" s="179">
        <v>34</v>
      </c>
      <c r="L22" s="179">
        <v>26</v>
      </c>
      <c r="M22" s="179">
        <v>18</v>
      </c>
      <c r="N22" s="179">
        <v>31</v>
      </c>
      <c r="O22" s="135"/>
      <c r="P22" s="180"/>
      <c r="Q22" s="181"/>
    </row>
    <row r="23" spans="1:17" s="182" customFormat="1" ht="18" customHeight="1">
      <c r="A23" s="106" t="s">
        <v>8</v>
      </c>
      <c r="B23" s="179">
        <f t="shared" si="1"/>
        <v>173</v>
      </c>
      <c r="C23" s="179">
        <v>16</v>
      </c>
      <c r="D23" s="179">
        <v>12</v>
      </c>
      <c r="E23" s="179">
        <v>18</v>
      </c>
      <c r="F23" s="179">
        <v>11</v>
      </c>
      <c r="G23" s="179">
        <v>14</v>
      </c>
      <c r="H23" s="179">
        <v>21</v>
      </c>
      <c r="I23" s="179">
        <v>18</v>
      </c>
      <c r="J23" s="179">
        <v>12</v>
      </c>
      <c r="K23" s="179">
        <v>15</v>
      </c>
      <c r="L23" s="179">
        <v>10</v>
      </c>
      <c r="M23" s="179">
        <v>11</v>
      </c>
      <c r="N23" s="179">
        <v>15</v>
      </c>
      <c r="O23" s="135"/>
      <c r="P23" s="180"/>
      <c r="Q23" s="181"/>
    </row>
    <row r="24" spans="1:17" s="182" customFormat="1" ht="18" customHeight="1">
      <c r="A24" s="106" t="s">
        <v>10</v>
      </c>
      <c r="B24" s="179">
        <f t="shared" si="1"/>
        <v>511</v>
      </c>
      <c r="C24" s="179">
        <v>38</v>
      </c>
      <c r="D24" s="179">
        <v>44</v>
      </c>
      <c r="E24" s="179">
        <v>42</v>
      </c>
      <c r="F24" s="179">
        <v>35</v>
      </c>
      <c r="G24" s="179">
        <v>63</v>
      </c>
      <c r="H24" s="179">
        <v>64</v>
      </c>
      <c r="I24" s="179">
        <v>38</v>
      </c>
      <c r="J24" s="179">
        <v>50</v>
      </c>
      <c r="K24" s="179">
        <v>34</v>
      </c>
      <c r="L24" s="179">
        <v>35</v>
      </c>
      <c r="M24" s="179">
        <v>30</v>
      </c>
      <c r="N24" s="179">
        <v>38</v>
      </c>
      <c r="O24" s="135"/>
      <c r="P24" s="180"/>
      <c r="Q24" s="181"/>
    </row>
    <row r="25" spans="1:17" s="182" customFormat="1" ht="18" customHeight="1">
      <c r="A25" s="106" t="s">
        <v>9</v>
      </c>
      <c r="B25" s="179">
        <f t="shared" si="1"/>
        <v>610</v>
      </c>
      <c r="C25" s="179">
        <v>45</v>
      </c>
      <c r="D25" s="179">
        <v>46</v>
      </c>
      <c r="E25" s="179">
        <v>44</v>
      </c>
      <c r="F25" s="179">
        <v>68</v>
      </c>
      <c r="G25" s="179">
        <v>42</v>
      </c>
      <c r="H25" s="179">
        <v>46</v>
      </c>
      <c r="I25" s="179">
        <v>53</v>
      </c>
      <c r="J25" s="179">
        <v>47</v>
      </c>
      <c r="K25" s="179">
        <v>42</v>
      </c>
      <c r="L25" s="179">
        <v>46</v>
      </c>
      <c r="M25" s="179">
        <v>59</v>
      </c>
      <c r="N25" s="179">
        <v>72</v>
      </c>
      <c r="O25" s="135"/>
      <c r="P25" s="180"/>
      <c r="Q25" s="181"/>
    </row>
    <row r="26" spans="1:17" s="182" customFormat="1" ht="18" customHeight="1">
      <c r="A26" s="106" t="s">
        <v>11</v>
      </c>
      <c r="B26" s="179">
        <f t="shared" si="1"/>
        <v>919</v>
      </c>
      <c r="C26" s="179">
        <v>77</v>
      </c>
      <c r="D26" s="179">
        <v>71</v>
      </c>
      <c r="E26" s="179">
        <v>103</v>
      </c>
      <c r="F26" s="179">
        <v>76</v>
      </c>
      <c r="G26" s="179">
        <v>86</v>
      </c>
      <c r="H26" s="179">
        <v>61</v>
      </c>
      <c r="I26" s="179">
        <v>75</v>
      </c>
      <c r="J26" s="179">
        <v>71</v>
      </c>
      <c r="K26" s="179">
        <v>58</v>
      </c>
      <c r="L26" s="179">
        <v>80</v>
      </c>
      <c r="M26" s="179">
        <v>80</v>
      </c>
      <c r="N26" s="179">
        <v>81</v>
      </c>
      <c r="O26" s="135"/>
      <c r="P26" s="180"/>
      <c r="Q26" s="181"/>
    </row>
    <row r="27" spans="1:17" s="182" customFormat="1" ht="18" customHeight="1">
      <c r="A27" s="106" t="s">
        <v>12</v>
      </c>
      <c r="B27" s="179">
        <f t="shared" si="1"/>
        <v>421</v>
      </c>
      <c r="C27" s="179">
        <v>25</v>
      </c>
      <c r="D27" s="179">
        <v>22</v>
      </c>
      <c r="E27" s="179">
        <v>34</v>
      </c>
      <c r="F27" s="179">
        <v>28</v>
      </c>
      <c r="G27" s="179">
        <v>22</v>
      </c>
      <c r="H27" s="179">
        <v>39</v>
      </c>
      <c r="I27" s="179">
        <v>33</v>
      </c>
      <c r="J27" s="179">
        <v>48</v>
      </c>
      <c r="K27" s="179">
        <v>34</v>
      </c>
      <c r="L27" s="179">
        <v>32</v>
      </c>
      <c r="M27" s="179">
        <v>50</v>
      </c>
      <c r="N27" s="179">
        <v>54</v>
      </c>
      <c r="O27" s="135"/>
      <c r="P27" s="180"/>
      <c r="Q27" s="181"/>
    </row>
    <row r="28" spans="1:17" s="182" customFormat="1" ht="18" customHeight="1">
      <c r="A28" s="106" t="s">
        <v>14</v>
      </c>
      <c r="B28" s="179">
        <f t="shared" si="1"/>
        <v>6799</v>
      </c>
      <c r="C28" s="179">
        <v>572</v>
      </c>
      <c r="D28" s="179">
        <v>450</v>
      </c>
      <c r="E28" s="179">
        <v>581</v>
      </c>
      <c r="F28" s="179">
        <v>550</v>
      </c>
      <c r="G28" s="179">
        <v>592</v>
      </c>
      <c r="H28" s="179">
        <v>537</v>
      </c>
      <c r="I28" s="179">
        <v>557</v>
      </c>
      <c r="J28" s="179">
        <v>625</v>
      </c>
      <c r="K28" s="179">
        <v>584</v>
      </c>
      <c r="L28" s="179">
        <v>591</v>
      </c>
      <c r="M28" s="179">
        <v>553</v>
      </c>
      <c r="N28" s="179">
        <v>607</v>
      </c>
      <c r="O28" s="135"/>
      <c r="P28" s="180"/>
      <c r="Q28" s="181"/>
    </row>
    <row r="29" spans="1:17" s="182" customFormat="1" ht="18" customHeight="1">
      <c r="A29" s="106" t="s">
        <v>15</v>
      </c>
      <c r="B29" s="179">
        <f t="shared" si="1"/>
        <v>1526</v>
      </c>
      <c r="C29" s="179">
        <v>68</v>
      </c>
      <c r="D29" s="179">
        <v>109</v>
      </c>
      <c r="E29" s="179">
        <v>148</v>
      </c>
      <c r="F29" s="179">
        <v>157</v>
      </c>
      <c r="G29" s="179">
        <v>138</v>
      </c>
      <c r="H29" s="179">
        <v>101</v>
      </c>
      <c r="I29" s="179">
        <v>123</v>
      </c>
      <c r="J29" s="179">
        <v>105</v>
      </c>
      <c r="K29" s="179">
        <v>114</v>
      </c>
      <c r="L29" s="179">
        <v>168</v>
      </c>
      <c r="M29" s="179">
        <v>138</v>
      </c>
      <c r="N29" s="179">
        <v>157</v>
      </c>
      <c r="O29" s="135"/>
      <c r="P29" s="180"/>
      <c r="Q29" s="181"/>
    </row>
    <row r="30" spans="1:17" s="182" customFormat="1" ht="18" customHeight="1">
      <c r="A30" s="106" t="s">
        <v>48</v>
      </c>
      <c r="B30" s="179">
        <f t="shared" si="1"/>
        <v>688</v>
      </c>
      <c r="C30" s="179">
        <v>60</v>
      </c>
      <c r="D30" s="179">
        <v>51</v>
      </c>
      <c r="E30" s="179">
        <v>41</v>
      </c>
      <c r="F30" s="179">
        <v>56</v>
      </c>
      <c r="G30" s="179">
        <v>69</v>
      </c>
      <c r="H30" s="179">
        <v>41</v>
      </c>
      <c r="I30" s="179">
        <v>55</v>
      </c>
      <c r="J30" s="179">
        <v>54</v>
      </c>
      <c r="K30" s="179">
        <v>62</v>
      </c>
      <c r="L30" s="179">
        <v>57</v>
      </c>
      <c r="M30" s="179">
        <v>57</v>
      </c>
      <c r="N30" s="179">
        <v>85</v>
      </c>
      <c r="O30" s="135"/>
      <c r="P30" s="180"/>
      <c r="Q30" s="181"/>
    </row>
    <row r="31" spans="1:17" s="182" customFormat="1" ht="18" customHeight="1">
      <c r="A31" s="106" t="s">
        <v>16</v>
      </c>
      <c r="B31" s="179">
        <f t="shared" si="1"/>
        <v>1250</v>
      </c>
      <c r="C31" s="179">
        <v>122</v>
      </c>
      <c r="D31" s="179">
        <v>97</v>
      </c>
      <c r="E31" s="179">
        <v>95</v>
      </c>
      <c r="F31" s="179">
        <v>87</v>
      </c>
      <c r="G31" s="179">
        <v>99</v>
      </c>
      <c r="H31" s="179">
        <v>109</v>
      </c>
      <c r="I31" s="179">
        <v>107</v>
      </c>
      <c r="J31" s="179">
        <v>108</v>
      </c>
      <c r="K31" s="179">
        <v>110</v>
      </c>
      <c r="L31" s="179">
        <v>103</v>
      </c>
      <c r="M31" s="179">
        <v>98</v>
      </c>
      <c r="N31" s="179">
        <v>115</v>
      </c>
      <c r="O31" s="135"/>
      <c r="P31" s="180"/>
      <c r="Q31" s="181"/>
    </row>
    <row r="32" spans="1:17" s="182" customFormat="1" ht="18" customHeight="1">
      <c r="A32" s="106" t="s">
        <v>17</v>
      </c>
      <c r="B32" s="179">
        <f t="shared" si="1"/>
        <v>1217</v>
      </c>
      <c r="C32" s="179">
        <v>123</v>
      </c>
      <c r="D32" s="179">
        <v>111</v>
      </c>
      <c r="E32" s="179">
        <v>114</v>
      </c>
      <c r="F32" s="179">
        <v>85</v>
      </c>
      <c r="G32" s="179">
        <v>89</v>
      </c>
      <c r="H32" s="179">
        <v>86</v>
      </c>
      <c r="I32" s="179">
        <v>111</v>
      </c>
      <c r="J32" s="179">
        <v>93</v>
      </c>
      <c r="K32" s="179">
        <v>86</v>
      </c>
      <c r="L32" s="179">
        <v>95</v>
      </c>
      <c r="M32" s="179">
        <v>94</v>
      </c>
      <c r="N32" s="179">
        <v>130</v>
      </c>
      <c r="O32" s="135"/>
      <c r="P32" s="180"/>
      <c r="Q32" s="181"/>
    </row>
    <row r="33" spans="1:17" s="182" customFormat="1" ht="18" customHeight="1">
      <c r="A33" s="106" t="s">
        <v>180</v>
      </c>
      <c r="B33" s="179">
        <f t="shared" si="1"/>
        <v>156</v>
      </c>
      <c r="C33" s="179">
        <v>10</v>
      </c>
      <c r="D33" s="179">
        <v>13</v>
      </c>
      <c r="E33" s="179">
        <v>13</v>
      </c>
      <c r="F33" s="179">
        <v>13</v>
      </c>
      <c r="G33" s="179">
        <v>17</v>
      </c>
      <c r="H33" s="179">
        <v>11</v>
      </c>
      <c r="I33" s="179">
        <v>10</v>
      </c>
      <c r="J33" s="179">
        <v>14</v>
      </c>
      <c r="K33" s="179">
        <v>12</v>
      </c>
      <c r="L33" s="179">
        <v>16</v>
      </c>
      <c r="M33" s="179">
        <v>13</v>
      </c>
      <c r="N33" s="179">
        <v>14</v>
      </c>
      <c r="O33" s="135"/>
      <c r="P33" s="180"/>
      <c r="Q33" s="181"/>
    </row>
    <row r="34" spans="1:17" s="182" customFormat="1" ht="18" customHeight="1">
      <c r="A34" s="106" t="s">
        <v>18</v>
      </c>
      <c r="B34" s="179">
        <f t="shared" si="1"/>
        <v>153</v>
      </c>
      <c r="C34" s="179">
        <v>17</v>
      </c>
      <c r="D34" s="179">
        <v>12</v>
      </c>
      <c r="E34" s="179">
        <v>11</v>
      </c>
      <c r="F34" s="179">
        <v>10</v>
      </c>
      <c r="G34" s="179">
        <v>17</v>
      </c>
      <c r="H34" s="179">
        <v>8</v>
      </c>
      <c r="I34" s="179">
        <v>13</v>
      </c>
      <c r="J34" s="179">
        <v>10</v>
      </c>
      <c r="K34" s="179">
        <v>11</v>
      </c>
      <c r="L34" s="179">
        <v>14</v>
      </c>
      <c r="M34" s="179">
        <v>17</v>
      </c>
      <c r="N34" s="179">
        <v>13</v>
      </c>
      <c r="O34" s="135"/>
      <c r="P34" s="180"/>
      <c r="Q34" s="181"/>
    </row>
    <row r="35" spans="1:17" s="182" customFormat="1" ht="18" customHeight="1">
      <c r="A35" s="106" t="s">
        <v>20</v>
      </c>
      <c r="B35" s="179">
        <f t="shared" si="1"/>
        <v>119</v>
      </c>
      <c r="C35" s="179">
        <v>12</v>
      </c>
      <c r="D35" s="179">
        <v>18</v>
      </c>
      <c r="E35" s="179">
        <v>8</v>
      </c>
      <c r="F35" s="179">
        <v>19</v>
      </c>
      <c r="G35" s="179">
        <v>11</v>
      </c>
      <c r="H35" s="179">
        <v>6</v>
      </c>
      <c r="I35" s="179">
        <v>9</v>
      </c>
      <c r="J35" s="179">
        <v>8</v>
      </c>
      <c r="K35" s="179">
        <v>8</v>
      </c>
      <c r="L35" s="179">
        <v>2</v>
      </c>
      <c r="M35" s="179">
        <v>7</v>
      </c>
      <c r="N35" s="179">
        <v>11</v>
      </c>
      <c r="O35" s="135"/>
      <c r="P35" s="180"/>
      <c r="Q35" s="181"/>
    </row>
    <row r="36" spans="1:17" s="182" customFormat="1" ht="18" customHeight="1">
      <c r="A36" s="106" t="s">
        <v>21</v>
      </c>
      <c r="B36" s="179">
        <f t="shared" si="1"/>
        <v>15754</v>
      </c>
      <c r="C36" s="179">
        <v>1244</v>
      </c>
      <c r="D36" s="179">
        <v>1099</v>
      </c>
      <c r="E36" s="179">
        <v>1332</v>
      </c>
      <c r="F36" s="179">
        <v>1334</v>
      </c>
      <c r="G36" s="179">
        <v>1372</v>
      </c>
      <c r="H36" s="179">
        <v>1376</v>
      </c>
      <c r="I36" s="179">
        <v>1332</v>
      </c>
      <c r="J36" s="179">
        <v>1209</v>
      </c>
      <c r="K36" s="179">
        <v>1272</v>
      </c>
      <c r="L36" s="179">
        <v>1329</v>
      </c>
      <c r="M36" s="179">
        <v>1344</v>
      </c>
      <c r="N36" s="179">
        <v>1511</v>
      </c>
      <c r="O36" s="135"/>
      <c r="P36" s="180"/>
      <c r="Q36" s="181"/>
    </row>
    <row r="37" spans="1:17" s="182" customFormat="1" ht="18" customHeight="1">
      <c r="A37" s="106" t="s">
        <v>23</v>
      </c>
      <c r="B37" s="179">
        <f t="shared" si="1"/>
        <v>1735</v>
      </c>
      <c r="C37" s="179">
        <v>128</v>
      </c>
      <c r="D37" s="179">
        <v>142</v>
      </c>
      <c r="E37" s="179">
        <v>126</v>
      </c>
      <c r="F37" s="179">
        <v>123</v>
      </c>
      <c r="G37" s="179">
        <v>143</v>
      </c>
      <c r="H37" s="179">
        <v>145</v>
      </c>
      <c r="I37" s="179">
        <v>125</v>
      </c>
      <c r="J37" s="179">
        <v>143</v>
      </c>
      <c r="K37" s="179">
        <v>155</v>
      </c>
      <c r="L37" s="179">
        <v>158</v>
      </c>
      <c r="M37" s="179">
        <v>152</v>
      </c>
      <c r="N37" s="179">
        <v>195</v>
      </c>
      <c r="O37" s="135"/>
      <c r="P37" s="180"/>
      <c r="Q37" s="181"/>
    </row>
    <row r="38" spans="1:17" s="182" customFormat="1" ht="18" customHeight="1">
      <c r="A38" s="106" t="s">
        <v>24</v>
      </c>
      <c r="B38" s="179">
        <f t="shared" si="1"/>
        <v>105</v>
      </c>
      <c r="C38" s="179">
        <v>8</v>
      </c>
      <c r="D38" s="179">
        <v>10</v>
      </c>
      <c r="E38" s="179">
        <v>9</v>
      </c>
      <c r="F38" s="179">
        <v>11</v>
      </c>
      <c r="G38" s="179">
        <v>10</v>
      </c>
      <c r="H38" s="179">
        <v>10</v>
      </c>
      <c r="I38" s="179">
        <v>8</v>
      </c>
      <c r="J38" s="179">
        <v>9</v>
      </c>
      <c r="K38" s="179">
        <v>5</v>
      </c>
      <c r="L38" s="179">
        <v>7</v>
      </c>
      <c r="M38" s="179">
        <v>5</v>
      </c>
      <c r="N38" s="179">
        <v>13</v>
      </c>
      <c r="O38" s="135"/>
      <c r="P38" s="180"/>
      <c r="Q38" s="181"/>
    </row>
    <row r="39" spans="1:17" s="182" customFormat="1" ht="18" customHeight="1">
      <c r="A39" s="106" t="s">
        <v>13</v>
      </c>
      <c r="B39" s="179">
        <f t="shared" si="1"/>
        <v>23</v>
      </c>
      <c r="C39" s="179">
        <v>0</v>
      </c>
      <c r="D39" s="179">
        <v>4</v>
      </c>
      <c r="E39" s="179">
        <v>4</v>
      </c>
      <c r="F39" s="179">
        <v>2</v>
      </c>
      <c r="G39" s="179">
        <v>2</v>
      </c>
      <c r="H39" s="179">
        <v>3</v>
      </c>
      <c r="I39" s="179">
        <v>1</v>
      </c>
      <c r="J39" s="179">
        <v>2</v>
      </c>
      <c r="K39" s="179">
        <v>0</v>
      </c>
      <c r="L39" s="179">
        <v>1</v>
      </c>
      <c r="M39" s="179">
        <v>1</v>
      </c>
      <c r="N39" s="179">
        <v>3</v>
      </c>
      <c r="O39" s="135"/>
      <c r="P39" s="180"/>
      <c r="Q39" s="181"/>
    </row>
    <row r="40" spans="1:17" s="182" customFormat="1" ht="18" customHeight="1">
      <c r="A40" s="106" t="s">
        <v>22</v>
      </c>
      <c r="B40" s="179">
        <f t="shared" si="1"/>
        <v>129</v>
      </c>
      <c r="C40" s="179">
        <v>11</v>
      </c>
      <c r="D40" s="179">
        <v>9</v>
      </c>
      <c r="E40" s="179">
        <v>15</v>
      </c>
      <c r="F40" s="179">
        <v>9</v>
      </c>
      <c r="G40" s="179">
        <v>22</v>
      </c>
      <c r="H40" s="179">
        <v>5</v>
      </c>
      <c r="I40" s="179">
        <v>6</v>
      </c>
      <c r="J40" s="179">
        <v>13</v>
      </c>
      <c r="K40" s="179">
        <v>4</v>
      </c>
      <c r="L40" s="179">
        <v>11</v>
      </c>
      <c r="M40" s="179">
        <v>13</v>
      </c>
      <c r="N40" s="179">
        <v>11</v>
      </c>
      <c r="O40" s="135"/>
      <c r="P40" s="180"/>
      <c r="Q40" s="181"/>
    </row>
    <row r="41" spans="1:17" s="182" customFormat="1" ht="18" customHeight="1">
      <c r="A41" s="106" t="s">
        <v>19</v>
      </c>
      <c r="B41" s="179">
        <f t="shared" si="1"/>
        <v>144</v>
      </c>
      <c r="C41" s="179">
        <v>20</v>
      </c>
      <c r="D41" s="179">
        <v>15</v>
      </c>
      <c r="E41" s="179">
        <v>20</v>
      </c>
      <c r="F41" s="179">
        <v>15</v>
      </c>
      <c r="G41" s="179">
        <v>21</v>
      </c>
      <c r="H41" s="179">
        <v>11</v>
      </c>
      <c r="I41" s="179">
        <v>3</v>
      </c>
      <c r="J41" s="179">
        <v>5</v>
      </c>
      <c r="K41" s="179">
        <v>7</v>
      </c>
      <c r="L41" s="179">
        <v>9</v>
      </c>
      <c r="M41" s="179">
        <v>8</v>
      </c>
      <c r="N41" s="179">
        <v>10</v>
      </c>
      <c r="O41" s="135"/>
      <c r="P41" s="180"/>
      <c r="Q41" s="181"/>
    </row>
    <row r="42" spans="1:17" s="182" customFormat="1" ht="18" customHeight="1">
      <c r="A42" s="106" t="s">
        <v>181</v>
      </c>
      <c r="B42" s="179">
        <f>SUM(C42:N42)</f>
        <v>999</v>
      </c>
      <c r="C42" s="179">
        <v>68</v>
      </c>
      <c r="D42" s="179">
        <v>71</v>
      </c>
      <c r="E42" s="179">
        <v>100</v>
      </c>
      <c r="F42" s="179">
        <v>102</v>
      </c>
      <c r="G42" s="179">
        <v>74</v>
      </c>
      <c r="H42" s="179">
        <v>92</v>
      </c>
      <c r="I42" s="179">
        <v>89</v>
      </c>
      <c r="J42" s="179">
        <v>72</v>
      </c>
      <c r="K42" s="179">
        <v>74</v>
      </c>
      <c r="L42" s="179">
        <v>83</v>
      </c>
      <c r="M42" s="179">
        <v>69</v>
      </c>
      <c r="N42" s="179">
        <v>105</v>
      </c>
      <c r="O42" s="135"/>
      <c r="P42" s="180"/>
      <c r="Q42" s="181"/>
    </row>
    <row r="43" spans="1:17" s="182" customFormat="1" ht="18" customHeight="1">
      <c r="A43" s="106" t="s">
        <v>182</v>
      </c>
      <c r="B43" s="179">
        <f t="shared" si="1"/>
        <v>411</v>
      </c>
      <c r="C43" s="179">
        <v>41</v>
      </c>
      <c r="D43" s="179">
        <v>38</v>
      </c>
      <c r="E43" s="179">
        <v>39</v>
      </c>
      <c r="F43" s="179">
        <v>28</v>
      </c>
      <c r="G43" s="179">
        <v>42</v>
      </c>
      <c r="H43" s="179">
        <v>43</v>
      </c>
      <c r="I43" s="179">
        <v>26</v>
      </c>
      <c r="J43" s="179">
        <v>28</v>
      </c>
      <c r="K43" s="179">
        <v>31</v>
      </c>
      <c r="L43" s="179">
        <v>34</v>
      </c>
      <c r="M43" s="179">
        <v>31</v>
      </c>
      <c r="N43" s="179">
        <v>30</v>
      </c>
      <c r="O43" s="135"/>
      <c r="P43" s="180"/>
      <c r="Q43" s="181"/>
    </row>
    <row r="44" spans="1:5" s="182" customFormat="1" ht="30" customHeight="1">
      <c r="A44" s="183"/>
      <c r="B44" s="184"/>
      <c r="C44" s="185"/>
      <c r="D44" s="185"/>
      <c r="E44" s="185"/>
    </row>
    <row r="45" spans="1:5" s="182" customFormat="1" ht="15">
      <c r="A45" s="174"/>
      <c r="B45" s="174"/>
      <c r="C45" s="174"/>
      <c r="D45" s="174"/>
      <c r="E45" s="174"/>
    </row>
    <row r="46" spans="1:5" s="182" customFormat="1" ht="15">
      <c r="A46" s="183"/>
      <c r="B46" s="186"/>
      <c r="C46" s="183"/>
      <c r="D46" s="183"/>
      <c r="E46" s="183"/>
    </row>
    <row r="47" s="182" customFormat="1" ht="15">
      <c r="B47" s="175"/>
    </row>
    <row r="48" s="182" customFormat="1" ht="15">
      <c r="B48" s="175"/>
    </row>
    <row r="49" s="182" customFormat="1" ht="15">
      <c r="B49" s="175"/>
    </row>
    <row r="50" s="182" customFormat="1" ht="15">
      <c r="B50" s="175"/>
    </row>
    <row r="51" s="182" customFormat="1" ht="15">
      <c r="B51" s="175"/>
    </row>
    <row r="52" s="182" customFormat="1" ht="15">
      <c r="B52" s="175"/>
    </row>
    <row r="53" s="182" customFormat="1" ht="15">
      <c r="B53" s="175"/>
    </row>
    <row r="54" s="182" customFormat="1" ht="15">
      <c r="B54" s="175"/>
    </row>
    <row r="55" s="182" customFormat="1" ht="15">
      <c r="B55" s="175"/>
    </row>
    <row r="56" s="182" customFormat="1" ht="15">
      <c r="B56" s="175"/>
    </row>
    <row r="57" s="182" customFormat="1" ht="15">
      <c r="B57" s="175"/>
    </row>
    <row r="58" s="182" customFormat="1" ht="15">
      <c r="B58" s="175"/>
    </row>
    <row r="59" s="182" customFormat="1" ht="15">
      <c r="B59" s="175"/>
    </row>
    <row r="60" s="182" customFormat="1" ht="15">
      <c r="B60" s="175"/>
    </row>
    <row r="61" s="182" customFormat="1" ht="15">
      <c r="B61" s="175"/>
    </row>
    <row r="62" spans="2:3" s="182" customFormat="1" ht="15">
      <c r="B62" s="175"/>
      <c r="C62" s="187"/>
    </row>
    <row r="63" spans="2:3" s="182" customFormat="1" ht="15">
      <c r="B63" s="175"/>
      <c r="C63" s="188"/>
    </row>
    <row r="64" spans="2:3" s="182" customFormat="1" ht="15">
      <c r="B64" s="175"/>
      <c r="C64" s="188"/>
    </row>
    <row r="65" spans="2:3" s="182" customFormat="1" ht="15">
      <c r="B65" s="175"/>
      <c r="C65" s="188"/>
    </row>
    <row r="66" spans="2:3" s="182" customFormat="1" ht="15">
      <c r="B66" s="175"/>
      <c r="C66" s="188"/>
    </row>
    <row r="67" spans="2:3" s="182" customFormat="1" ht="15">
      <c r="B67" s="175"/>
      <c r="C67" s="188"/>
    </row>
    <row r="68" spans="2:3" s="182" customFormat="1" ht="15">
      <c r="B68" s="175"/>
      <c r="C68" s="188"/>
    </row>
    <row r="69" spans="2:3" s="182" customFormat="1" ht="15">
      <c r="B69" s="175"/>
      <c r="C69" s="188"/>
    </row>
    <row r="70" spans="2:3" s="182" customFormat="1" ht="15">
      <c r="B70" s="175"/>
      <c r="C70" s="188"/>
    </row>
    <row r="71" spans="2:3" s="182" customFormat="1" ht="15">
      <c r="B71" s="175"/>
      <c r="C71" s="188"/>
    </row>
    <row r="72" spans="2:3" s="182" customFormat="1" ht="15">
      <c r="B72" s="175"/>
      <c r="C72" s="188"/>
    </row>
    <row r="73" spans="2:3" s="182" customFormat="1" ht="15">
      <c r="B73" s="175"/>
      <c r="C73" s="188"/>
    </row>
    <row r="74" spans="2:3" s="182" customFormat="1" ht="15">
      <c r="B74" s="175"/>
      <c r="C74" s="188"/>
    </row>
    <row r="75" spans="2:3" s="182" customFormat="1" ht="15">
      <c r="B75" s="175"/>
      <c r="C75" s="188"/>
    </row>
    <row r="76" spans="2:3" s="182" customFormat="1" ht="15">
      <c r="B76" s="175"/>
      <c r="C76" s="188"/>
    </row>
    <row r="77" spans="2:3" s="182" customFormat="1" ht="15">
      <c r="B77" s="175"/>
      <c r="C77" s="188"/>
    </row>
    <row r="78" spans="2:3" s="182" customFormat="1" ht="15">
      <c r="B78" s="175"/>
      <c r="C78" s="188"/>
    </row>
    <row r="79" spans="2:3" s="182" customFormat="1" ht="15">
      <c r="B79" s="175"/>
      <c r="C79" s="188"/>
    </row>
    <row r="80" spans="2:3" s="182" customFormat="1" ht="15">
      <c r="B80" s="175"/>
      <c r="C80" s="188"/>
    </row>
    <row r="81" spans="2:3" s="182" customFormat="1" ht="15">
      <c r="B81" s="175"/>
      <c r="C81" s="188"/>
    </row>
    <row r="82" spans="2:3" s="182" customFormat="1" ht="15">
      <c r="B82" s="175"/>
      <c r="C82" s="188"/>
    </row>
    <row r="83" spans="2:3" s="182" customFormat="1" ht="15">
      <c r="B83" s="175"/>
      <c r="C83" s="188"/>
    </row>
    <row r="84" spans="2:3" s="182" customFormat="1" ht="15">
      <c r="B84" s="175"/>
      <c r="C84" s="188"/>
    </row>
    <row r="85" spans="2:16" s="170" customFormat="1" ht="15">
      <c r="B85" s="171"/>
      <c r="C85" s="172"/>
      <c r="O85" s="169"/>
      <c r="P85" s="169"/>
    </row>
    <row r="86" spans="2:16" s="170" customFormat="1" ht="15">
      <c r="B86" s="171"/>
      <c r="C86" s="172"/>
      <c r="O86" s="169"/>
      <c r="P86" s="169"/>
    </row>
    <row r="87" spans="2:16" s="170" customFormat="1" ht="15">
      <c r="B87" s="171"/>
      <c r="C87" s="172"/>
      <c r="O87" s="169"/>
      <c r="P87" s="169"/>
    </row>
    <row r="88" spans="2:16" s="170" customFormat="1" ht="15">
      <c r="B88" s="171"/>
      <c r="C88" s="173"/>
      <c r="O88" s="169"/>
      <c r="P88" s="169"/>
    </row>
    <row r="89" spans="2:16" s="170" customFormat="1" ht="15">
      <c r="B89" s="171"/>
      <c r="C89" s="172"/>
      <c r="O89" s="169"/>
      <c r="P89" s="169"/>
    </row>
    <row r="90" spans="2:16" s="170" customFormat="1" ht="15">
      <c r="B90" s="171"/>
      <c r="C90" s="172"/>
      <c r="O90" s="169"/>
      <c r="P90" s="169"/>
    </row>
    <row r="91" spans="2:16" s="170" customFormat="1" ht="15">
      <c r="B91" s="171"/>
      <c r="C91" s="172"/>
      <c r="O91" s="169"/>
      <c r="P91" s="169"/>
    </row>
    <row r="92" ht="15">
      <c r="C92" s="11"/>
    </row>
    <row r="93" ht="15">
      <c r="C93" s="11"/>
    </row>
    <row r="94" ht="15">
      <c r="C94" s="11"/>
    </row>
    <row r="95" ht="15">
      <c r="C95" s="11"/>
    </row>
  </sheetData>
  <mergeCells count="4">
    <mergeCell ref="A15:N16"/>
    <mergeCell ref="A17:A18"/>
    <mergeCell ref="B17:B18"/>
    <mergeCell ref="C17:N17"/>
  </mergeCells>
  <hyperlinks>
    <hyperlink ref="J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rowBreaks count="1" manualBreakCount="1">
    <brk id="15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="80" zoomScaleNormal="80" zoomScaleSheetLayoutView="80" workbookViewId="0" topLeftCell="A1">
      <selection activeCell="H3" sqref="H3"/>
    </sheetView>
  </sheetViews>
  <sheetFormatPr defaultColWidth="11.421875" defaultRowHeight="15"/>
  <cols>
    <col min="1" max="1" width="32.28125" style="9" customWidth="1"/>
    <col min="2" max="2" width="11.140625" style="9" customWidth="1"/>
    <col min="3" max="3" width="17.7109375" style="9" customWidth="1"/>
    <col min="4" max="4" width="16.7109375" style="9" customWidth="1"/>
    <col min="5" max="5" width="13.28125" style="9" customWidth="1"/>
    <col min="6" max="6" width="24.00390625" style="9" customWidth="1"/>
    <col min="7" max="7" width="12.00390625" style="9" customWidth="1"/>
    <col min="8" max="8" width="20.421875" style="9" customWidth="1"/>
    <col min="9" max="9" width="19.00390625" style="9" customWidth="1"/>
    <col min="10" max="10" width="9.8515625" style="9" customWidth="1"/>
    <col min="11" max="12" width="11.421875" style="14" customWidth="1"/>
    <col min="13" max="13" width="15.8515625" style="14" bestFit="1" customWidth="1"/>
    <col min="14" max="14" width="11.421875" style="14" customWidth="1"/>
    <col min="15" max="15" width="17.421875" style="14" bestFit="1" customWidth="1"/>
    <col min="16" max="16384" width="11.421875" style="9" customWidth="1"/>
  </cols>
  <sheetData>
    <row r="1" spans="11:12" ht="56.25" customHeight="1">
      <c r="K1" s="365"/>
      <c r="L1" s="365"/>
    </row>
    <row r="2" spans="1:8" ht="15" customHeight="1">
      <c r="A2" s="353" t="s">
        <v>301</v>
      </c>
      <c r="B2" s="353"/>
      <c r="C2" s="353"/>
      <c r="D2" s="353"/>
      <c r="E2" s="353"/>
      <c r="F2" s="353"/>
      <c r="G2" s="353"/>
      <c r="H2" s="27"/>
    </row>
    <row r="3" spans="1:9" ht="15" customHeight="1">
      <c r="A3" s="353" t="s">
        <v>315</v>
      </c>
      <c r="B3" s="353"/>
      <c r="C3" s="353"/>
      <c r="D3" s="353"/>
      <c r="E3" s="353"/>
      <c r="F3" s="353"/>
      <c r="G3" s="353"/>
      <c r="H3" s="25" t="s">
        <v>179</v>
      </c>
      <c r="I3" s="27"/>
    </row>
    <row r="4" spans="1:9" ht="15" customHeight="1">
      <c r="A4" s="353" t="s">
        <v>302</v>
      </c>
      <c r="B4" s="353"/>
      <c r="C4" s="353"/>
      <c r="D4" s="353"/>
      <c r="E4" s="353"/>
      <c r="F4" s="353"/>
      <c r="G4" s="353"/>
      <c r="H4" s="27"/>
      <c r="I4" s="27"/>
    </row>
    <row r="5" spans="1:10" ht="14.4">
      <c r="A5" s="354" t="s">
        <v>309</v>
      </c>
      <c r="B5" s="354"/>
      <c r="C5" s="354"/>
      <c r="D5" s="354"/>
      <c r="E5" s="354"/>
      <c r="F5" s="354"/>
      <c r="G5" s="354"/>
      <c r="H5" s="27"/>
      <c r="I5" s="27"/>
      <c r="J5" s="27"/>
    </row>
    <row r="6" spans="1:10" ht="1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5.95" customHeight="1">
      <c r="A31" s="99" t="s">
        <v>316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5" s="170" customFormat="1" ht="48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90"/>
      <c r="L32" s="190"/>
      <c r="M32" s="190"/>
      <c r="N32" s="190"/>
      <c r="O32" s="190"/>
    </row>
    <row r="33" spans="1:15" s="170" customFormat="1" ht="15">
      <c r="A33" s="190"/>
      <c r="B33" s="190">
        <f>SUM(B35:B42)</f>
        <v>35706</v>
      </c>
      <c r="C33" s="191">
        <f>SUM(C35:C42)</f>
        <v>0.9999999999999999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0"/>
      <c r="N33" s="190"/>
      <c r="O33" s="190"/>
    </row>
    <row r="34" spans="1:15" s="170" customFormat="1" ht="15">
      <c r="A34" s="190" t="s">
        <v>27</v>
      </c>
      <c r="B34" s="190" t="s">
        <v>1</v>
      </c>
      <c r="C34" s="106" t="s">
        <v>34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0"/>
      <c r="N34" s="190"/>
      <c r="O34" s="190"/>
    </row>
    <row r="35" spans="1:15" s="170" customFormat="1" ht="15">
      <c r="A35" s="170" t="s">
        <v>67</v>
      </c>
      <c r="B35" s="170">
        <v>15976</v>
      </c>
      <c r="C35" s="194">
        <f>B35/$B$33</f>
        <v>0.4474318041785694</v>
      </c>
      <c r="K35" s="190"/>
      <c r="L35" s="190"/>
      <c r="M35" s="190"/>
      <c r="N35" s="190"/>
      <c r="O35" s="190"/>
    </row>
    <row r="36" spans="1:15" s="170" customFormat="1" ht="15">
      <c r="A36" s="170" t="s">
        <v>65</v>
      </c>
      <c r="B36" s="170">
        <v>5140</v>
      </c>
      <c r="C36" s="194">
        <f aca="true" t="shared" si="0" ref="C36:C41">B36/$B$33</f>
        <v>0.14395339718814765</v>
      </c>
      <c r="K36" s="190"/>
      <c r="L36" s="190"/>
      <c r="M36" s="190"/>
      <c r="N36" s="190"/>
      <c r="O36" s="190"/>
    </row>
    <row r="37" spans="1:15" s="170" customFormat="1" ht="15">
      <c r="A37" s="170" t="s">
        <v>68</v>
      </c>
      <c r="B37" s="170">
        <v>4624</v>
      </c>
      <c r="C37" s="194">
        <f t="shared" si="0"/>
        <v>0.12950204447431804</v>
      </c>
      <c r="K37" s="190"/>
      <c r="L37" s="190"/>
      <c r="M37" s="190"/>
      <c r="N37" s="190"/>
      <c r="O37" s="190"/>
    </row>
    <row r="38" spans="1:15" s="170" customFormat="1" ht="15">
      <c r="A38" s="170" t="s">
        <v>71</v>
      </c>
      <c r="B38" s="170">
        <v>3471</v>
      </c>
      <c r="C38" s="194">
        <f t="shared" si="0"/>
        <v>0.0972105528482608</v>
      </c>
      <c r="K38" s="190"/>
      <c r="L38" s="190"/>
      <c r="M38" s="190"/>
      <c r="N38" s="190"/>
      <c r="O38" s="190"/>
    </row>
    <row r="39" spans="1:15" s="170" customFormat="1" ht="15">
      <c r="A39" s="170" t="s">
        <v>69</v>
      </c>
      <c r="B39" s="170">
        <v>2597</v>
      </c>
      <c r="C39" s="194">
        <f t="shared" si="0"/>
        <v>0.07273287402677421</v>
      </c>
      <c r="K39" s="190"/>
      <c r="L39" s="190"/>
      <c r="M39" s="190"/>
      <c r="N39" s="190"/>
      <c r="O39" s="190"/>
    </row>
    <row r="40" spans="1:15" s="170" customFormat="1" ht="15">
      <c r="A40" s="170" t="s">
        <v>70</v>
      </c>
      <c r="B40" s="170">
        <v>1054</v>
      </c>
      <c r="C40" s="194">
        <f t="shared" si="0"/>
        <v>0.029518848372822495</v>
      </c>
      <c r="K40" s="190"/>
      <c r="L40" s="190"/>
      <c r="M40" s="190"/>
      <c r="N40" s="190"/>
      <c r="O40" s="190"/>
    </row>
    <row r="41" spans="1:15" s="170" customFormat="1" ht="15">
      <c r="A41" s="170" t="s">
        <v>66</v>
      </c>
      <c r="B41" s="170">
        <v>810</v>
      </c>
      <c r="C41" s="194">
        <f t="shared" si="0"/>
        <v>0.022685262981011596</v>
      </c>
      <c r="K41" s="190"/>
      <c r="L41" s="190"/>
      <c r="M41" s="190"/>
      <c r="N41" s="190"/>
      <c r="O41" s="190"/>
    </row>
    <row r="42" spans="1:15" s="170" customFormat="1" ht="15">
      <c r="A42" s="170" t="s">
        <v>32</v>
      </c>
      <c r="B42" s="170">
        <v>2034</v>
      </c>
      <c r="C42" s="194">
        <f>B42/$B$33</f>
        <v>0.056965215930095785</v>
      </c>
      <c r="K42" s="190"/>
      <c r="L42" s="190"/>
      <c r="M42" s="190"/>
      <c r="N42" s="190"/>
      <c r="O42" s="190"/>
    </row>
    <row r="43" spans="3:15" s="170" customFormat="1" ht="15">
      <c r="C43" s="194"/>
      <c r="K43" s="190"/>
      <c r="L43" s="190"/>
      <c r="M43" s="190"/>
      <c r="N43" s="190"/>
      <c r="O43" s="190"/>
    </row>
    <row r="44" spans="1:15" s="170" customFormat="1" ht="15">
      <c r="A44" s="195"/>
      <c r="C44" s="194"/>
      <c r="K44" s="190"/>
      <c r="L44" s="190"/>
      <c r="M44" s="190"/>
      <c r="N44" s="190"/>
      <c r="O44" s="190"/>
    </row>
    <row r="45" spans="1:15" s="170" customFormat="1" ht="14.25" customHeight="1">
      <c r="A45" s="190"/>
      <c r="B45" s="190"/>
      <c r="C45" s="196"/>
      <c r="K45" s="190"/>
      <c r="L45" s="190"/>
      <c r="M45" s="190"/>
      <c r="N45" s="190"/>
      <c r="O45" s="190"/>
    </row>
    <row r="46" spans="3:15" s="170" customFormat="1" ht="15">
      <c r="C46" s="194"/>
      <c r="K46" s="190"/>
      <c r="L46" s="190"/>
      <c r="M46" s="190"/>
      <c r="N46" s="190"/>
      <c r="O46" s="190"/>
    </row>
    <row r="47" spans="3:15" s="170" customFormat="1" ht="15">
      <c r="C47" s="194"/>
      <c r="K47" s="190"/>
      <c r="L47" s="190"/>
      <c r="M47" s="190"/>
      <c r="N47" s="190"/>
      <c r="O47" s="190"/>
    </row>
    <row r="48" spans="3:15" s="170" customFormat="1" ht="15">
      <c r="C48" s="194"/>
      <c r="K48" s="190"/>
      <c r="L48" s="190"/>
      <c r="M48" s="190"/>
      <c r="N48" s="190"/>
      <c r="O48" s="190"/>
    </row>
    <row r="49" spans="3:15" s="170" customFormat="1" ht="15">
      <c r="C49" s="194"/>
      <c r="K49" s="190"/>
      <c r="L49" s="190"/>
      <c r="M49" s="190"/>
      <c r="N49" s="190"/>
      <c r="O49" s="190"/>
    </row>
    <row r="50" spans="3:15" s="170" customFormat="1" ht="15">
      <c r="C50" s="194"/>
      <c r="K50" s="190"/>
      <c r="L50" s="190"/>
      <c r="M50" s="190"/>
      <c r="N50" s="190"/>
      <c r="O50" s="190"/>
    </row>
    <row r="51" spans="3:15" s="170" customFormat="1" ht="15">
      <c r="C51" s="194"/>
      <c r="K51" s="190"/>
      <c r="L51" s="190"/>
      <c r="M51" s="190"/>
      <c r="N51" s="190"/>
      <c r="O51" s="190"/>
    </row>
    <row r="52" spans="3:15" s="170" customFormat="1" ht="15">
      <c r="C52" s="194"/>
      <c r="K52" s="190"/>
      <c r="L52" s="190"/>
      <c r="M52" s="190"/>
      <c r="N52" s="190"/>
      <c r="O52" s="190"/>
    </row>
    <row r="53" spans="3:15" s="170" customFormat="1" ht="15">
      <c r="C53" s="194"/>
      <c r="K53" s="190"/>
      <c r="L53" s="190"/>
      <c r="M53" s="190"/>
      <c r="N53" s="190"/>
      <c r="O53" s="190"/>
    </row>
    <row r="54" spans="3:15" s="18" customFormat="1" ht="15">
      <c r="C54" s="87"/>
      <c r="K54" s="86"/>
      <c r="L54" s="86"/>
      <c r="M54" s="86"/>
      <c r="N54" s="86"/>
      <c r="O54" s="86"/>
    </row>
    <row r="55" spans="11:15" s="18" customFormat="1" ht="15">
      <c r="K55" s="86"/>
      <c r="L55" s="86"/>
      <c r="M55" s="86"/>
      <c r="N55" s="86"/>
      <c r="O55" s="86"/>
    </row>
    <row r="56" spans="11:15" s="18" customFormat="1" ht="15">
      <c r="K56" s="86"/>
      <c r="L56" s="86"/>
      <c r="M56" s="86"/>
      <c r="N56" s="86"/>
      <c r="O56" s="86"/>
    </row>
    <row r="57" spans="11:15" s="18" customFormat="1" ht="15">
      <c r="K57" s="86"/>
      <c r="L57" s="86"/>
      <c r="M57" s="86"/>
      <c r="N57" s="86"/>
      <c r="O57" s="86"/>
    </row>
    <row r="58" spans="11:15" s="18" customFormat="1" ht="15">
      <c r="K58" s="86"/>
      <c r="L58" s="86"/>
      <c r="M58" s="86"/>
      <c r="N58" s="86"/>
      <c r="O58" s="86"/>
    </row>
    <row r="59" spans="11:15" s="18" customFormat="1" ht="15">
      <c r="K59" s="86"/>
      <c r="L59" s="86"/>
      <c r="M59" s="86"/>
      <c r="N59" s="86"/>
      <c r="O59" s="86"/>
    </row>
  </sheetData>
  <mergeCells count="5">
    <mergeCell ref="K1:L1"/>
    <mergeCell ref="A2:G2"/>
    <mergeCell ref="A3:G3"/>
    <mergeCell ref="A4:G4"/>
    <mergeCell ref="A5:G5"/>
  </mergeCells>
  <hyperlinks>
    <hyperlink ref="H3" location="ÍNDICE!A1" display="INDICE&gt;&gt;"/>
  </hyperlinks>
  <printOptions/>
  <pageMargins left="0.7" right="0.7" top="0.75" bottom="0.75" header="0.3" footer="0.3"/>
  <pageSetup horizontalDpi="600" verticalDpi="600" orientation="landscape" paperSize="9" scale="97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zoomScale="80" zoomScaleNormal="80" zoomScaleSheetLayoutView="80" workbookViewId="0" topLeftCell="A1">
      <selection activeCell="F48" sqref="F48"/>
    </sheetView>
  </sheetViews>
  <sheetFormatPr defaultColWidth="11.421875" defaultRowHeight="15"/>
  <cols>
    <col min="1" max="1" width="32.28125" style="8" customWidth="1"/>
    <col min="2" max="2" width="11.140625" style="8" customWidth="1"/>
    <col min="3" max="3" width="17.7109375" style="8" customWidth="1"/>
    <col min="4" max="4" width="16.7109375" style="8" customWidth="1"/>
    <col min="5" max="5" width="13.28125" style="8" customWidth="1"/>
    <col min="6" max="6" width="24.00390625" style="8" customWidth="1"/>
    <col min="7" max="7" width="12.140625" style="8" customWidth="1"/>
    <col min="8" max="8" width="20.421875" style="8" customWidth="1"/>
    <col min="9" max="9" width="19.00390625" style="8" customWidth="1"/>
    <col min="10" max="10" width="9.8515625" style="8" customWidth="1"/>
    <col min="11" max="12" width="11.421875" style="12" customWidth="1"/>
    <col min="13" max="13" width="15.8515625" style="12" bestFit="1" customWidth="1"/>
    <col min="14" max="14" width="11.421875" style="12" customWidth="1"/>
    <col min="15" max="15" width="17.421875" style="12" bestFit="1" customWidth="1"/>
    <col min="16" max="16384" width="11.421875" style="8" customWidth="1"/>
  </cols>
  <sheetData>
    <row r="1" s="12" customFormat="1" ht="14.25">
      <c r="C1" s="42"/>
    </row>
    <row r="2" s="12" customFormat="1" ht="14.25">
      <c r="C2" s="15"/>
    </row>
    <row r="3" s="12" customFormat="1" ht="14.25">
      <c r="C3" s="15"/>
    </row>
    <row r="4" s="12" customFormat="1" ht="15">
      <c r="C4" s="15"/>
    </row>
    <row r="5" spans="3:8" s="12" customFormat="1" ht="15">
      <c r="C5" s="15"/>
      <c r="H5" s="25" t="s">
        <v>179</v>
      </c>
    </row>
    <row r="6" s="12" customFormat="1" ht="15">
      <c r="C6" s="15"/>
    </row>
    <row r="7" s="12" customFormat="1" ht="15">
      <c r="C7" s="15"/>
    </row>
    <row r="8" spans="3:8" s="12" customFormat="1" ht="15">
      <c r="C8" s="15"/>
      <c r="H8" s="36"/>
    </row>
    <row r="9" s="12" customFormat="1" ht="14.25">
      <c r="C9" s="15"/>
    </row>
    <row r="10" s="12" customFormat="1" ht="14.25">
      <c r="C10" s="15"/>
    </row>
    <row r="11" s="12" customFormat="1" ht="14.25">
      <c r="C11" s="15"/>
    </row>
    <row r="12" s="12" customFormat="1" ht="14.25">
      <c r="C12" s="15"/>
    </row>
    <row r="13" s="12" customFormat="1" ht="14.25">
      <c r="C13" s="15"/>
    </row>
    <row r="14" s="12" customFormat="1" ht="14.25">
      <c r="C14" s="15"/>
    </row>
    <row r="15" s="12" customFormat="1" ht="14.25">
      <c r="C15" s="15"/>
    </row>
    <row r="16" s="12" customFormat="1" ht="14.25">
      <c r="C16" s="15"/>
    </row>
    <row r="17" s="12" customFormat="1" ht="14.25">
      <c r="C17" s="15"/>
    </row>
    <row r="18" s="12" customFormat="1" ht="14.25">
      <c r="C18" s="15"/>
    </row>
    <row r="19" s="12" customFormat="1" ht="14.25">
      <c r="C19" s="15"/>
    </row>
    <row r="20" s="12" customFormat="1" ht="14.25">
      <c r="C20" s="15"/>
    </row>
    <row r="21" s="12" customFormat="1" ht="14.25">
      <c r="C21" s="15"/>
    </row>
    <row r="22" s="12" customFormat="1" ht="14.25">
      <c r="C22" s="15"/>
    </row>
    <row r="23" s="12" customFormat="1" ht="14.25">
      <c r="C23" s="15"/>
    </row>
    <row r="24" s="12" customFormat="1" ht="14.25">
      <c r="C24" s="15"/>
    </row>
    <row r="25" s="12" customFormat="1" ht="14.25">
      <c r="C25" s="15"/>
    </row>
    <row r="26" s="12" customFormat="1" ht="14.25">
      <c r="C26" s="15"/>
    </row>
    <row r="27" s="12" customFormat="1" ht="14.25">
      <c r="C27" s="15"/>
    </row>
    <row r="28" s="12" customFormat="1" ht="14.25">
      <c r="C28" s="15"/>
    </row>
    <row r="29" s="12" customFormat="1" ht="14.25">
      <c r="C29" s="15"/>
    </row>
    <row r="30" s="12" customFormat="1" ht="14.25">
      <c r="C30" s="15"/>
    </row>
    <row r="31" s="12" customFormat="1" ht="14.25">
      <c r="C31" s="15"/>
    </row>
    <row r="32" s="12" customFormat="1" ht="14.25">
      <c r="C32" s="15"/>
    </row>
    <row r="33" spans="2:3" s="12" customFormat="1" ht="15">
      <c r="B33" s="13"/>
      <c r="C33" s="15"/>
    </row>
    <row r="34" s="12" customFormat="1" ht="14.25"/>
    <row r="35" s="70" customFormat="1" ht="15"/>
    <row r="36" s="182" customFormat="1" ht="15"/>
    <row r="37" spans="11:15" s="169" customFormat="1" ht="16.2" customHeight="1">
      <c r="K37" s="182"/>
      <c r="L37" s="182"/>
      <c r="M37" s="182"/>
      <c r="N37" s="182"/>
      <c r="O37" s="182"/>
    </row>
    <row r="38" spans="2:15" s="169" customFormat="1" ht="15">
      <c r="B38" s="197"/>
      <c r="C38" s="198"/>
      <c r="D38" s="198"/>
      <c r="E38" s="198"/>
      <c r="F38" s="198"/>
      <c r="G38" s="198"/>
      <c r="H38" s="198"/>
      <c r="I38" s="198"/>
      <c r="J38" s="199"/>
      <c r="K38" s="182"/>
      <c r="L38" s="182"/>
      <c r="M38" s="182"/>
      <c r="N38" s="182"/>
      <c r="O38" s="182"/>
    </row>
    <row r="39" spans="11:15" s="169" customFormat="1" ht="15">
      <c r="K39" s="182"/>
      <c r="L39" s="182"/>
      <c r="M39" s="182"/>
      <c r="N39" s="182"/>
      <c r="O39" s="182"/>
    </row>
    <row r="40" spans="2:15" s="169" customFormat="1" ht="15">
      <c r="B40" s="200" t="s">
        <v>50</v>
      </c>
      <c r="C40" s="201" t="s">
        <v>67</v>
      </c>
      <c r="D40" s="201" t="s">
        <v>65</v>
      </c>
      <c r="E40" s="201" t="s">
        <v>68</v>
      </c>
      <c r="F40" s="201" t="s">
        <v>69</v>
      </c>
      <c r="G40" s="200"/>
      <c r="K40" s="182"/>
      <c r="L40" s="182"/>
      <c r="M40" s="182"/>
      <c r="N40" s="182"/>
      <c r="O40" s="182"/>
    </row>
    <row r="41" spans="2:15" s="169" customFormat="1" ht="15">
      <c r="B41" s="202" t="s">
        <v>21</v>
      </c>
      <c r="C41" s="121">
        <v>6735</v>
      </c>
      <c r="D41" s="121">
        <v>2205</v>
      </c>
      <c r="E41" s="121">
        <v>2208</v>
      </c>
      <c r="F41" s="121">
        <v>1373</v>
      </c>
      <c r="G41" s="200"/>
      <c r="K41" s="182"/>
      <c r="L41" s="182"/>
      <c r="M41" s="182"/>
      <c r="N41" s="182"/>
      <c r="O41" s="182"/>
    </row>
    <row r="42" spans="2:15" s="169" customFormat="1" ht="15">
      <c r="B42" s="202" t="s">
        <v>14</v>
      </c>
      <c r="C42" s="121">
        <v>3015</v>
      </c>
      <c r="D42" s="121">
        <v>1276</v>
      </c>
      <c r="E42" s="121">
        <v>856</v>
      </c>
      <c r="F42" s="121">
        <v>429</v>
      </c>
      <c r="G42" s="200"/>
      <c r="K42" s="182"/>
      <c r="L42" s="182"/>
      <c r="M42" s="182"/>
      <c r="N42" s="182"/>
      <c r="O42" s="182"/>
    </row>
    <row r="43" spans="2:15" s="169" customFormat="1" ht="15">
      <c r="B43" s="203" t="s">
        <v>23</v>
      </c>
      <c r="C43" s="121">
        <v>808</v>
      </c>
      <c r="D43" s="121">
        <v>261</v>
      </c>
      <c r="E43" s="121">
        <v>275</v>
      </c>
      <c r="F43" s="121">
        <v>125</v>
      </c>
      <c r="G43" s="200"/>
      <c r="K43" s="182"/>
      <c r="L43" s="182"/>
      <c r="M43" s="182"/>
      <c r="N43" s="182"/>
      <c r="O43" s="182"/>
    </row>
    <row r="44" spans="2:15" s="169" customFormat="1" ht="15">
      <c r="B44" s="203" t="s">
        <v>15</v>
      </c>
      <c r="C44" s="121">
        <v>720</v>
      </c>
      <c r="D44" s="121">
        <v>152</v>
      </c>
      <c r="E44" s="121">
        <v>165</v>
      </c>
      <c r="F44" s="121">
        <v>240</v>
      </c>
      <c r="G44" s="200"/>
      <c r="K44" s="182"/>
      <c r="L44" s="182"/>
      <c r="M44" s="182"/>
      <c r="N44" s="182"/>
      <c r="O44" s="182"/>
    </row>
    <row r="45" spans="2:15" s="169" customFormat="1" ht="15">
      <c r="B45" s="204" t="s">
        <v>64</v>
      </c>
      <c r="C45" s="121">
        <v>603</v>
      </c>
      <c r="D45" s="121">
        <v>174</v>
      </c>
      <c r="E45" s="121">
        <v>167</v>
      </c>
      <c r="F45" s="121">
        <v>68</v>
      </c>
      <c r="G45" s="200"/>
      <c r="K45" s="182"/>
      <c r="L45" s="182"/>
      <c r="M45" s="182"/>
      <c r="N45" s="182"/>
      <c r="O45" s="182"/>
    </row>
    <row r="46" spans="2:15" s="169" customFormat="1" ht="15">
      <c r="B46" s="203" t="s">
        <v>16</v>
      </c>
      <c r="C46" s="121">
        <v>588</v>
      </c>
      <c r="D46" s="121">
        <v>141</v>
      </c>
      <c r="E46" s="121">
        <v>80</v>
      </c>
      <c r="F46" s="121">
        <v>104</v>
      </c>
      <c r="G46" s="200"/>
      <c r="K46" s="182"/>
      <c r="L46" s="182"/>
      <c r="M46" s="182"/>
      <c r="N46" s="182"/>
      <c r="O46" s="182"/>
    </row>
    <row r="47" spans="2:15" s="169" customFormat="1" ht="15">
      <c r="B47" s="203" t="s">
        <v>32</v>
      </c>
      <c r="C47" s="121">
        <v>3507</v>
      </c>
      <c r="D47" s="121">
        <v>931</v>
      </c>
      <c r="E47" s="121">
        <v>873</v>
      </c>
      <c r="F47" s="121">
        <v>258</v>
      </c>
      <c r="G47" s="200"/>
      <c r="K47" s="182"/>
      <c r="L47" s="182"/>
      <c r="M47" s="182"/>
      <c r="N47" s="182"/>
      <c r="O47" s="182"/>
    </row>
    <row r="48" spans="2:15" s="169" customFormat="1" ht="15">
      <c r="B48" s="200"/>
      <c r="C48" s="205"/>
      <c r="D48" s="205"/>
      <c r="E48" s="205"/>
      <c r="F48" s="205"/>
      <c r="G48" s="200"/>
      <c r="K48" s="182"/>
      <c r="L48" s="182"/>
      <c r="M48" s="182"/>
      <c r="N48" s="182"/>
      <c r="O48" s="182"/>
    </row>
    <row r="49" spans="2:15" s="169" customFormat="1" ht="15">
      <c r="B49" s="200"/>
      <c r="C49" s="206"/>
      <c r="D49" s="206"/>
      <c r="E49" s="206"/>
      <c r="F49" s="206"/>
      <c r="G49" s="200"/>
      <c r="K49" s="182"/>
      <c r="L49" s="182"/>
      <c r="M49" s="182"/>
      <c r="N49" s="182"/>
      <c r="O49" s="182"/>
    </row>
    <row r="50" spans="2:15" s="169" customFormat="1" ht="15">
      <c r="B50" s="200"/>
      <c r="C50" s="205"/>
      <c r="D50" s="205"/>
      <c r="E50" s="205"/>
      <c r="F50" s="205"/>
      <c r="G50" s="200"/>
      <c r="K50" s="182"/>
      <c r="L50" s="182"/>
      <c r="M50" s="182"/>
      <c r="N50" s="182"/>
      <c r="O50" s="182"/>
    </row>
    <row r="51" spans="2:15" s="169" customFormat="1" ht="15">
      <c r="B51" s="200"/>
      <c r="C51" s="205"/>
      <c r="D51" s="205"/>
      <c r="E51" s="205"/>
      <c r="F51" s="205"/>
      <c r="G51" s="200"/>
      <c r="K51" s="182"/>
      <c r="L51" s="182"/>
      <c r="M51" s="182"/>
      <c r="N51" s="182"/>
      <c r="O51" s="182"/>
    </row>
    <row r="52" spans="11:15" s="169" customFormat="1" ht="15">
      <c r="K52" s="182"/>
      <c r="L52" s="182"/>
      <c r="M52" s="182"/>
      <c r="N52" s="182"/>
      <c r="O52" s="182"/>
    </row>
    <row r="53" spans="11:15" s="169" customFormat="1" ht="15">
      <c r="K53" s="182"/>
      <c r="L53" s="182"/>
      <c r="M53" s="182"/>
      <c r="N53" s="182"/>
      <c r="O53" s="182"/>
    </row>
    <row r="54" spans="11:15" s="169" customFormat="1" ht="15">
      <c r="K54" s="182"/>
      <c r="L54" s="182"/>
      <c r="M54" s="182"/>
      <c r="N54" s="182"/>
      <c r="O54" s="182"/>
    </row>
    <row r="58" spans="3:7" ht="15">
      <c r="C58" s="26"/>
      <c r="D58" s="26"/>
      <c r="E58" s="26"/>
      <c r="F58" s="26"/>
      <c r="G58" s="26"/>
    </row>
  </sheetData>
  <hyperlinks>
    <hyperlink ref="H5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showGridLines="0" zoomScale="80" zoomScaleNormal="80" zoomScaleSheetLayoutView="80" workbookViewId="0" topLeftCell="A1">
      <selection activeCell="N26" sqref="N26"/>
    </sheetView>
  </sheetViews>
  <sheetFormatPr defaultColWidth="11.421875" defaultRowHeight="15"/>
  <cols>
    <col min="1" max="1" width="24.140625" style="1" customWidth="1"/>
    <col min="2" max="3" width="11.421875" style="1" customWidth="1"/>
    <col min="4" max="4" width="12.7109375" style="1" customWidth="1"/>
    <col min="5" max="10" width="11.421875" style="1" customWidth="1"/>
    <col min="11" max="11" width="17.7109375" style="1" customWidth="1"/>
    <col min="12" max="12" width="13.00390625" style="1" customWidth="1"/>
    <col min="13" max="13" width="16.28125" style="1" customWidth="1"/>
    <col min="14" max="14" width="14.8515625" style="1" customWidth="1"/>
    <col min="15" max="15" width="11.7109375" style="43" customWidth="1"/>
    <col min="16" max="22" width="11.421875" style="43" customWidth="1"/>
    <col min="23" max="16384" width="11.421875" style="1" customWidth="1"/>
  </cols>
  <sheetData>
    <row r="1" ht="45.75" customHeight="1"/>
    <row r="2" spans="1:14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25" t="s">
        <v>179</v>
      </c>
      <c r="L3" s="44"/>
      <c r="M3" s="44"/>
      <c r="N3" s="44"/>
    </row>
    <row r="4" spans="1:14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22" s="71" customFormat="1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2"/>
      <c r="P37" s="72"/>
      <c r="Q37" s="72"/>
      <c r="R37" s="72"/>
      <c r="S37" s="72"/>
      <c r="T37" s="72"/>
      <c r="U37" s="72"/>
      <c r="V37" s="72"/>
    </row>
    <row r="38" spans="1:22" s="7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72"/>
      <c r="P38" s="72"/>
      <c r="Q38" s="72"/>
      <c r="R38" s="72"/>
      <c r="S38" s="72"/>
      <c r="T38" s="72"/>
      <c r="U38" s="72"/>
      <c r="V38" s="72"/>
    </row>
    <row r="39" spans="1:14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22" s="104" customFormat="1" ht="17.25" customHeight="1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207"/>
      <c r="P41" s="207"/>
      <c r="Q41" s="207"/>
      <c r="R41" s="207"/>
      <c r="S41" s="207"/>
      <c r="T41" s="207"/>
      <c r="U41" s="207"/>
      <c r="V41" s="207"/>
    </row>
    <row r="42" spans="1:22" s="106" customFormat="1" ht="32.25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208"/>
      <c r="P42" s="208"/>
      <c r="Q42" s="208"/>
      <c r="R42" s="208"/>
      <c r="S42" s="208"/>
      <c r="T42" s="208"/>
      <c r="U42" s="208"/>
      <c r="V42" s="208"/>
    </row>
    <row r="43" spans="1:22" s="106" customFormat="1" ht="17.25" customHeight="1">
      <c r="A43" s="352" t="s">
        <v>72</v>
      </c>
      <c r="B43" s="352" t="s">
        <v>33</v>
      </c>
      <c r="C43" s="352" t="s">
        <v>73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208"/>
      <c r="P43" s="208"/>
      <c r="Q43" s="208"/>
      <c r="R43" s="208"/>
      <c r="S43" s="208"/>
      <c r="T43" s="208"/>
      <c r="U43" s="208"/>
      <c r="V43" s="208"/>
    </row>
    <row r="44" spans="1:22" s="106" customFormat="1" ht="15">
      <c r="A44" s="352"/>
      <c r="B44" s="352"/>
      <c r="C44" s="133" t="s">
        <v>52</v>
      </c>
      <c r="D44" s="133" t="s">
        <v>53</v>
      </c>
      <c r="E44" s="133" t="s">
        <v>54</v>
      </c>
      <c r="F44" s="133" t="s">
        <v>55</v>
      </c>
      <c r="G44" s="133" t="s">
        <v>56</v>
      </c>
      <c r="H44" s="133" t="s">
        <v>57</v>
      </c>
      <c r="I44" s="133" t="s">
        <v>58</v>
      </c>
      <c r="J44" s="133" t="s">
        <v>59</v>
      </c>
      <c r="K44" s="133" t="s">
        <v>60</v>
      </c>
      <c r="L44" s="133" t="s">
        <v>61</v>
      </c>
      <c r="M44" s="133" t="s">
        <v>62</v>
      </c>
      <c r="N44" s="133" t="s">
        <v>63</v>
      </c>
      <c r="O44" s="208"/>
      <c r="P44" s="208"/>
      <c r="Q44" s="208"/>
      <c r="R44" s="208"/>
      <c r="S44" s="208"/>
      <c r="T44" s="208"/>
      <c r="U44" s="208"/>
      <c r="V44" s="208"/>
    </row>
    <row r="45" spans="1:22" s="106" customFormat="1" ht="15">
      <c r="A45" s="106" t="s">
        <v>74</v>
      </c>
      <c r="B45" s="192">
        <v>35706</v>
      </c>
      <c r="C45" s="192">
        <v>2872</v>
      </c>
      <c r="D45" s="192">
        <v>2577</v>
      </c>
      <c r="E45" s="192">
        <v>3023</v>
      </c>
      <c r="F45" s="192">
        <v>2967</v>
      </c>
      <c r="G45" s="192">
        <v>3096</v>
      </c>
      <c r="H45" s="192">
        <v>2957</v>
      </c>
      <c r="I45" s="192">
        <v>2961</v>
      </c>
      <c r="J45" s="192">
        <v>2892</v>
      </c>
      <c r="K45" s="106">
        <v>2875</v>
      </c>
      <c r="L45" s="192">
        <v>3039</v>
      </c>
      <c r="M45" s="192">
        <v>3001</v>
      </c>
      <c r="N45" s="192">
        <v>3446</v>
      </c>
      <c r="O45" s="209"/>
      <c r="P45" s="209"/>
      <c r="Q45" s="209"/>
      <c r="R45" s="208"/>
      <c r="S45" s="208"/>
      <c r="T45" s="208"/>
      <c r="U45" s="208"/>
      <c r="V45" s="208"/>
    </row>
    <row r="46" spans="1:22" s="106" customFormat="1" ht="15">
      <c r="A46" s="106" t="s">
        <v>67</v>
      </c>
      <c r="B46" s="193">
        <f>SUM(C46:N46)</f>
        <v>15976</v>
      </c>
      <c r="C46" s="193">
        <v>1287</v>
      </c>
      <c r="D46" s="193">
        <v>1188</v>
      </c>
      <c r="E46" s="193">
        <v>1344</v>
      </c>
      <c r="F46" s="193">
        <v>1308</v>
      </c>
      <c r="G46" s="193">
        <v>1351</v>
      </c>
      <c r="H46" s="193">
        <v>1331</v>
      </c>
      <c r="I46" s="193">
        <v>1353</v>
      </c>
      <c r="J46" s="193">
        <v>1285</v>
      </c>
      <c r="K46" s="106">
        <v>1270</v>
      </c>
      <c r="L46" s="193">
        <v>1308</v>
      </c>
      <c r="M46" s="193">
        <v>1382</v>
      </c>
      <c r="N46" s="193">
        <v>1569</v>
      </c>
      <c r="O46" s="209"/>
      <c r="P46" s="209"/>
      <c r="Q46" s="209"/>
      <c r="R46" s="208"/>
      <c r="S46" s="208"/>
      <c r="T46" s="208"/>
      <c r="U46" s="208"/>
      <c r="V46" s="208"/>
    </row>
    <row r="47" spans="1:22" s="106" customFormat="1" ht="15">
      <c r="A47" s="106" t="s">
        <v>65</v>
      </c>
      <c r="B47" s="193">
        <f>SUM(C47:N47)</f>
        <v>5140</v>
      </c>
      <c r="C47" s="193">
        <v>460</v>
      </c>
      <c r="D47" s="193">
        <v>390</v>
      </c>
      <c r="E47" s="193">
        <v>434</v>
      </c>
      <c r="F47" s="193">
        <v>431</v>
      </c>
      <c r="G47" s="193">
        <v>456</v>
      </c>
      <c r="H47" s="193">
        <v>431</v>
      </c>
      <c r="I47" s="193">
        <v>381</v>
      </c>
      <c r="J47" s="193">
        <v>393</v>
      </c>
      <c r="K47" s="106">
        <v>406</v>
      </c>
      <c r="L47" s="193">
        <v>468</v>
      </c>
      <c r="M47" s="193">
        <v>384</v>
      </c>
      <c r="N47" s="193">
        <v>506</v>
      </c>
      <c r="O47" s="209"/>
      <c r="P47" s="209"/>
      <c r="Q47" s="209"/>
      <c r="R47" s="208"/>
      <c r="S47" s="208"/>
      <c r="T47" s="208"/>
      <c r="U47" s="208"/>
      <c r="V47" s="208"/>
    </row>
    <row r="48" spans="1:22" s="106" customFormat="1" ht="15">
      <c r="A48" s="106" t="s">
        <v>68</v>
      </c>
      <c r="B48" s="193">
        <f aca="true" t="shared" si="0" ref="B48">SUM(C48:N48)</f>
        <v>4624</v>
      </c>
      <c r="C48" s="193">
        <v>332</v>
      </c>
      <c r="D48" s="193">
        <v>311</v>
      </c>
      <c r="E48" s="193">
        <v>391</v>
      </c>
      <c r="F48" s="193">
        <v>399</v>
      </c>
      <c r="G48" s="193">
        <v>402</v>
      </c>
      <c r="H48" s="193">
        <v>361</v>
      </c>
      <c r="I48" s="193">
        <v>397</v>
      </c>
      <c r="J48" s="193">
        <v>396</v>
      </c>
      <c r="K48" s="106">
        <v>376</v>
      </c>
      <c r="L48" s="193">
        <v>399</v>
      </c>
      <c r="M48" s="193">
        <v>391</v>
      </c>
      <c r="N48" s="193">
        <v>469</v>
      </c>
      <c r="O48" s="209"/>
      <c r="P48" s="209"/>
      <c r="Q48" s="209"/>
      <c r="R48" s="208"/>
      <c r="S48" s="208"/>
      <c r="T48" s="208"/>
      <c r="U48" s="208"/>
      <c r="V48" s="208"/>
    </row>
    <row r="49" spans="1:22" s="106" customFormat="1" ht="15">
      <c r="A49" s="210"/>
      <c r="B49" s="210"/>
      <c r="F49" s="211"/>
      <c r="G49" s="211"/>
      <c r="H49" s="211"/>
      <c r="I49" s="211"/>
      <c r="J49" s="211"/>
      <c r="K49" s="211"/>
      <c r="L49" s="211"/>
      <c r="M49" s="211"/>
      <c r="O49" s="209"/>
      <c r="P49" s="209"/>
      <c r="Q49" s="209"/>
      <c r="R49" s="208"/>
      <c r="S49" s="208"/>
      <c r="T49" s="208"/>
      <c r="U49" s="208"/>
      <c r="V49" s="208"/>
    </row>
    <row r="50" spans="1:22" s="106" customFormat="1" ht="15">
      <c r="A50" s="212"/>
      <c r="B50" s="212"/>
      <c r="C50" s="212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O50" s="209"/>
      <c r="P50" s="208"/>
      <c r="Q50" s="208"/>
      <c r="R50" s="208"/>
      <c r="S50" s="208"/>
      <c r="T50" s="208"/>
      <c r="U50" s="208"/>
      <c r="V50" s="208"/>
    </row>
    <row r="51" spans="1:22" s="106" customFormat="1" ht="15">
      <c r="A51" s="210"/>
      <c r="B51" s="210"/>
      <c r="C51" s="210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O51" s="208"/>
      <c r="P51" s="208"/>
      <c r="Q51" s="208"/>
      <c r="R51" s="208"/>
      <c r="S51" s="208"/>
      <c r="T51" s="208"/>
      <c r="U51" s="208"/>
      <c r="V51" s="208"/>
    </row>
    <row r="52" spans="1:22" s="106" customFormat="1" ht="15">
      <c r="A52" s="210"/>
      <c r="B52" s="210"/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O52" s="208"/>
      <c r="P52" s="208"/>
      <c r="Q52" s="208"/>
      <c r="R52" s="208"/>
      <c r="S52" s="208"/>
      <c r="T52" s="208"/>
      <c r="U52" s="208"/>
      <c r="V52" s="208"/>
    </row>
    <row r="53" spans="1:22" s="106" customFormat="1" ht="15">
      <c r="A53" s="210"/>
      <c r="B53" s="210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O53" s="208"/>
      <c r="P53" s="208"/>
      <c r="Q53" s="208"/>
      <c r="R53" s="208"/>
      <c r="S53" s="208"/>
      <c r="T53" s="208"/>
      <c r="U53" s="208"/>
      <c r="V53" s="208"/>
    </row>
    <row r="54" spans="1:22" s="106" customFormat="1" ht="15">
      <c r="A54" s="210"/>
      <c r="B54" s="210"/>
      <c r="C54" s="210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O54" s="208"/>
      <c r="P54" s="208"/>
      <c r="Q54" s="208"/>
      <c r="R54" s="208"/>
      <c r="S54" s="208"/>
      <c r="T54" s="208"/>
      <c r="U54" s="208"/>
      <c r="V54" s="208"/>
    </row>
    <row r="55" spans="1:13" ht="15">
      <c r="A55" s="44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2" s="71" customFormat="1" ht="15">
      <c r="A56" s="77"/>
      <c r="B56" s="77"/>
      <c r="C56" s="77"/>
      <c r="D56" s="76"/>
      <c r="E56" s="76"/>
      <c r="F56" s="76"/>
      <c r="G56" s="76"/>
      <c r="H56" s="76"/>
      <c r="I56" s="76"/>
      <c r="J56" s="76"/>
      <c r="K56" s="76"/>
      <c r="L56" s="76"/>
      <c r="M56" s="76"/>
      <c r="O56" s="72"/>
      <c r="P56" s="72"/>
      <c r="Q56" s="72"/>
      <c r="R56" s="72"/>
      <c r="S56" s="72"/>
      <c r="T56" s="72"/>
      <c r="U56" s="72"/>
      <c r="V56" s="72"/>
    </row>
  </sheetData>
  <mergeCells count="4">
    <mergeCell ref="A41:N42"/>
    <mergeCell ref="A43:A44"/>
    <mergeCell ref="B43:B44"/>
    <mergeCell ref="C43:N43"/>
  </mergeCells>
  <hyperlinks>
    <hyperlink ref="K3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80" zoomScaleNormal="80" zoomScaleSheetLayoutView="80" workbookViewId="0" topLeftCell="A1">
      <selection activeCell="G1" sqref="G1"/>
    </sheetView>
  </sheetViews>
  <sheetFormatPr defaultColWidth="11.421875" defaultRowHeight="15"/>
  <cols>
    <col min="1" max="1" width="35.421875" style="9" customWidth="1"/>
    <col min="2" max="2" width="15.8515625" style="9" customWidth="1"/>
    <col min="3" max="3" width="17.421875" style="9" customWidth="1"/>
    <col min="4" max="4" width="37.7109375" style="9" customWidth="1"/>
    <col min="5" max="5" width="15.00390625" style="9" customWidth="1"/>
    <col min="6" max="6" width="9.7109375" style="9" customWidth="1"/>
    <col min="7" max="7" width="17.8515625" style="9" customWidth="1"/>
    <col min="8" max="8" width="15.28125" style="9" customWidth="1"/>
    <col min="9" max="9" width="17.140625" style="9" customWidth="1"/>
    <col min="10" max="10" width="15.57421875" style="9" customWidth="1"/>
    <col min="11" max="11" width="13.7109375" style="9" customWidth="1"/>
    <col min="12" max="12" width="20.28125" style="9" customWidth="1"/>
    <col min="13" max="16384" width="11.421875" style="9" customWidth="1"/>
  </cols>
  <sheetData>
    <row r="1" spans="1:14" ht="64.5" customHeight="1">
      <c r="A1" s="46"/>
      <c r="B1" s="46"/>
      <c r="C1" s="46"/>
      <c r="D1" s="46"/>
      <c r="E1" s="46"/>
      <c r="F1" s="46"/>
      <c r="G1" s="25" t="s">
        <v>179</v>
      </c>
      <c r="H1" s="46"/>
      <c r="J1" s="46"/>
      <c r="K1" s="46"/>
      <c r="L1" s="46"/>
      <c r="M1" s="46"/>
      <c r="N1" s="47"/>
    </row>
    <row r="2" spans="1:14" ht="18" customHeight="1">
      <c r="A2" s="356" t="s">
        <v>303</v>
      </c>
      <c r="B2" s="356"/>
      <c r="C2" s="356"/>
      <c r="D2" s="356"/>
      <c r="E2" s="356"/>
      <c r="F2" s="356"/>
      <c r="G2" s="25"/>
      <c r="H2" s="46"/>
      <c r="I2" s="91"/>
      <c r="J2" s="46"/>
      <c r="K2" s="46"/>
      <c r="L2" s="46"/>
      <c r="M2" s="46"/>
      <c r="N2" s="47"/>
    </row>
    <row r="3" spans="1:14" ht="18" customHeight="1">
      <c r="A3" s="356" t="s">
        <v>321</v>
      </c>
      <c r="B3" s="356"/>
      <c r="C3" s="356"/>
      <c r="D3" s="356"/>
      <c r="E3" s="356"/>
      <c r="F3" s="356"/>
      <c r="G3" s="25"/>
      <c r="H3" s="46"/>
      <c r="I3" s="91"/>
      <c r="J3" s="46"/>
      <c r="K3" s="46"/>
      <c r="L3" s="46"/>
      <c r="M3" s="46"/>
      <c r="N3" s="47"/>
    </row>
    <row r="4" spans="1:14" ht="18" customHeight="1">
      <c r="A4" s="353" t="s">
        <v>304</v>
      </c>
      <c r="B4" s="353"/>
      <c r="C4" s="353"/>
      <c r="D4" s="353"/>
      <c r="E4" s="353"/>
      <c r="F4" s="353"/>
      <c r="G4" s="25"/>
      <c r="H4" s="46"/>
      <c r="I4" s="91"/>
      <c r="J4" s="46"/>
      <c r="K4" s="46"/>
      <c r="L4" s="46"/>
      <c r="M4" s="46"/>
      <c r="N4" s="47"/>
    </row>
    <row r="5" spans="1:14" ht="18" customHeight="1">
      <c r="A5" s="354" t="s">
        <v>318</v>
      </c>
      <c r="B5" s="354"/>
      <c r="C5" s="354"/>
      <c r="D5" s="354"/>
      <c r="E5" s="354"/>
      <c r="F5" s="354"/>
      <c r="G5" s="36"/>
      <c r="H5" s="46"/>
      <c r="J5" s="46"/>
      <c r="K5" s="46"/>
      <c r="L5" s="46"/>
      <c r="M5" s="46"/>
      <c r="N5" s="47"/>
    </row>
    <row r="6" spans="1:14" ht="24.75" customHeight="1">
      <c r="A6" s="46"/>
      <c r="B6" s="46"/>
      <c r="C6" s="46"/>
      <c r="D6" s="46"/>
      <c r="E6" s="46"/>
      <c r="F6" s="46"/>
      <c r="G6" s="46"/>
      <c r="H6" s="46"/>
      <c r="J6" s="46"/>
      <c r="K6" s="46"/>
      <c r="L6" s="46"/>
      <c r="M6" s="46"/>
      <c r="N6" s="47"/>
    </row>
    <row r="7" spans="1:14" ht="64.5" customHeight="1">
      <c r="A7" s="46"/>
      <c r="B7" s="46"/>
      <c r="C7" s="46"/>
      <c r="D7" s="46"/>
      <c r="E7" s="46"/>
      <c r="F7" s="46"/>
      <c r="G7" s="46"/>
      <c r="H7" s="46"/>
      <c r="J7" s="46"/>
      <c r="K7" s="46"/>
      <c r="L7" s="46"/>
      <c r="M7" s="46"/>
      <c r="N7" s="47"/>
    </row>
    <row r="8" spans="1:14" ht="64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6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2:14" ht="52.2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38.4" customHeight="1">
      <c r="A11" s="7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5.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5.6" customHeight="1">
      <c r="A13" s="369" t="s">
        <v>317</v>
      </c>
      <c r="B13" s="369"/>
      <c r="C13" s="369"/>
      <c r="D13" s="369"/>
      <c r="E13" s="369"/>
      <c r="F13" s="369"/>
      <c r="G13" s="46"/>
      <c r="H13" s="46"/>
      <c r="I13" s="46"/>
      <c r="J13" s="46"/>
      <c r="K13" s="46"/>
      <c r="L13" s="46"/>
      <c r="M13" s="46"/>
      <c r="N13" s="47"/>
    </row>
    <row r="14" spans="1:14" ht="15.6" customHeight="1">
      <c r="A14" s="369"/>
      <c r="B14" s="369"/>
      <c r="C14" s="369"/>
      <c r="D14" s="369"/>
      <c r="E14" s="369"/>
      <c r="F14" s="369"/>
      <c r="G14" s="46"/>
      <c r="H14" s="46"/>
      <c r="I14" s="46"/>
      <c r="J14" s="46"/>
      <c r="K14" s="46"/>
      <c r="L14" s="46"/>
      <c r="M14" s="46"/>
      <c r="N14" s="47"/>
    </row>
    <row r="15" spans="1:14" ht="15.6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s="14" customFormat="1" ht="15.6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7"/>
    </row>
    <row r="17" spans="1:14" s="190" customFormat="1" ht="1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213"/>
    </row>
    <row r="18" s="190" customFormat="1" ht="15"/>
    <row r="19" spans="1:6" s="190" customFormat="1" ht="15">
      <c r="A19" s="190" t="s">
        <v>149</v>
      </c>
      <c r="B19" s="190" t="s">
        <v>1</v>
      </c>
      <c r="D19" s="367">
        <v>2015</v>
      </c>
      <c r="E19" s="367"/>
      <c r="F19" s="367"/>
    </row>
    <row r="20" spans="1:6" s="190" customFormat="1" ht="15.75" customHeight="1">
      <c r="A20" s="100" t="s">
        <v>185</v>
      </c>
      <c r="B20" s="100">
        <v>16612</v>
      </c>
      <c r="C20" s="214">
        <f>B20/$B$27</f>
        <v>0.46524393659328966</v>
      </c>
      <c r="D20" s="100" t="s">
        <v>185</v>
      </c>
      <c r="E20" s="100">
        <v>16612</v>
      </c>
      <c r="F20" s="215">
        <f aca="true" t="shared" si="0" ref="F20:F30">E20/$E$31</f>
        <v>0.46524393659328966</v>
      </c>
    </row>
    <row r="21" spans="1:6" s="190" customFormat="1" ht="15.75" customHeight="1">
      <c r="A21" s="100" t="s">
        <v>186</v>
      </c>
      <c r="B21" s="100">
        <v>6279</v>
      </c>
      <c r="C21" s="214">
        <f aca="true" t="shared" si="1" ref="C21:C25">B21/$B$27</f>
        <v>0.175852797849101</v>
      </c>
      <c r="D21" s="100" t="s">
        <v>186</v>
      </c>
      <c r="E21" s="100">
        <v>6279</v>
      </c>
      <c r="F21" s="215">
        <f t="shared" si="0"/>
        <v>0.175852797849101</v>
      </c>
    </row>
    <row r="22" spans="1:6" s="190" customFormat="1" ht="15.75" customHeight="1">
      <c r="A22" s="100" t="s">
        <v>76</v>
      </c>
      <c r="B22" s="100">
        <v>3777</v>
      </c>
      <c r="C22" s="214">
        <f t="shared" si="1"/>
        <v>0.10578054108553184</v>
      </c>
      <c r="D22" s="100" t="s">
        <v>76</v>
      </c>
      <c r="E22" s="100">
        <v>3777</v>
      </c>
      <c r="F22" s="215">
        <f t="shared" si="0"/>
        <v>0.10578054108553184</v>
      </c>
    </row>
    <row r="23" spans="1:6" s="190" customFormat="1" ht="15.75" customHeight="1">
      <c r="A23" s="100" t="s">
        <v>187</v>
      </c>
      <c r="B23" s="100">
        <v>3066</v>
      </c>
      <c r="C23" s="214">
        <f t="shared" si="1"/>
        <v>0.085867921357755</v>
      </c>
      <c r="D23" s="100" t="s">
        <v>187</v>
      </c>
      <c r="E23" s="100">
        <v>3066</v>
      </c>
      <c r="F23" s="215">
        <f t="shared" si="0"/>
        <v>0.085867921357755</v>
      </c>
    </row>
    <row r="24" spans="1:6" s="190" customFormat="1" ht="15.75" customHeight="1">
      <c r="A24" s="100" t="s">
        <v>75</v>
      </c>
      <c r="B24" s="100">
        <v>2490</v>
      </c>
      <c r="C24" s="214">
        <f t="shared" si="1"/>
        <v>0.06973617879348008</v>
      </c>
      <c r="D24" s="100" t="s">
        <v>75</v>
      </c>
      <c r="E24" s="100">
        <v>2490</v>
      </c>
      <c r="F24" s="215">
        <f t="shared" si="0"/>
        <v>0.06973617879348008</v>
      </c>
    </row>
    <row r="25" spans="1:6" s="190" customFormat="1" ht="15.75" customHeight="1">
      <c r="A25" s="100" t="s">
        <v>77</v>
      </c>
      <c r="B25" s="100">
        <v>1696</v>
      </c>
      <c r="C25" s="214">
        <f t="shared" si="1"/>
        <v>0.04749901977258724</v>
      </c>
      <c r="D25" s="100" t="s">
        <v>77</v>
      </c>
      <c r="E25" s="100">
        <v>1696</v>
      </c>
      <c r="F25" s="215">
        <f t="shared" si="0"/>
        <v>0.04749901977258724</v>
      </c>
    </row>
    <row r="26" spans="1:6" s="190" customFormat="1" ht="15.75" customHeight="1">
      <c r="A26" s="100" t="s">
        <v>81</v>
      </c>
      <c r="B26" s="100">
        <v>1786</v>
      </c>
      <c r="C26" s="214">
        <f>B26/$B$27</f>
        <v>0.050019604548255193</v>
      </c>
      <c r="D26" s="100" t="s">
        <v>81</v>
      </c>
      <c r="E26" s="100">
        <v>1786</v>
      </c>
      <c r="F26" s="215">
        <f t="shared" si="0"/>
        <v>0.050019604548255193</v>
      </c>
    </row>
    <row r="27" spans="1:6" s="190" customFormat="1" ht="15.75" customHeight="1">
      <c r="A27" s="182" t="s">
        <v>1</v>
      </c>
      <c r="B27" s="175">
        <f>SUM(B20:B26)</f>
        <v>35706</v>
      </c>
      <c r="C27" s="216">
        <f>SUM(C20:C26)</f>
        <v>0.9999999999999999</v>
      </c>
      <c r="D27" s="100" t="s">
        <v>81</v>
      </c>
      <c r="E27" s="100">
        <v>730</v>
      </c>
      <c r="F27" s="215">
        <f t="shared" si="0"/>
        <v>0.020444743180417856</v>
      </c>
    </row>
    <row r="28" spans="1:6" s="190" customFormat="1" ht="15.75" customHeight="1">
      <c r="A28" s="100"/>
      <c r="B28" s="217"/>
      <c r="C28" s="216"/>
      <c r="D28" s="100" t="s">
        <v>79</v>
      </c>
      <c r="E28" s="100">
        <v>458</v>
      </c>
      <c r="F28" s="215">
        <f t="shared" si="0"/>
        <v>0.012826975858399148</v>
      </c>
    </row>
    <row r="29" spans="1:6" s="190" customFormat="1" ht="15.75" customHeight="1">
      <c r="A29" s="100"/>
      <c r="B29" s="217"/>
      <c r="C29" s="216"/>
      <c r="D29" s="100" t="s">
        <v>78</v>
      </c>
      <c r="E29" s="100">
        <v>338</v>
      </c>
      <c r="F29" s="215">
        <f t="shared" si="0"/>
        <v>0.009466196157508542</v>
      </c>
    </row>
    <row r="30" spans="1:6" s="190" customFormat="1" ht="15.75" customHeight="1">
      <c r="A30" s="100"/>
      <c r="B30" s="217"/>
      <c r="C30" s="216"/>
      <c r="D30" s="100" t="s">
        <v>80</v>
      </c>
      <c r="E30" s="100">
        <v>260</v>
      </c>
      <c r="F30" s="215">
        <f t="shared" si="0"/>
        <v>0.007281689351929648</v>
      </c>
    </row>
    <row r="31" spans="1:6" s="170" customFormat="1" ht="15.75" customHeight="1">
      <c r="A31" s="148"/>
      <c r="B31" s="217"/>
      <c r="C31" s="188"/>
      <c r="D31" s="100"/>
      <c r="E31" s="100">
        <f>SUM(E20:E26)</f>
        <v>35706</v>
      </c>
      <c r="F31" s="218">
        <v>0.9999999999999999</v>
      </c>
    </row>
    <row r="32" spans="3:4" s="170" customFormat="1" ht="15.75" customHeight="1">
      <c r="C32" s="188"/>
      <c r="D32" s="182"/>
    </row>
    <row r="33" spans="1:4" s="170" customFormat="1" ht="15">
      <c r="A33" s="182"/>
      <c r="B33" s="182"/>
      <c r="C33" s="188"/>
      <c r="D33" s="182"/>
    </row>
    <row r="34" spans="1:5" s="170" customFormat="1" ht="15">
      <c r="A34" s="148"/>
      <c r="C34" s="190"/>
      <c r="D34" s="368"/>
      <c r="E34" s="368"/>
    </row>
    <row r="35" s="170" customFormat="1" ht="15">
      <c r="F35" s="172"/>
    </row>
    <row r="36" s="170" customFormat="1" ht="15">
      <c r="F36" s="172"/>
    </row>
    <row r="37" s="170" customFormat="1" ht="15">
      <c r="F37" s="172"/>
    </row>
    <row r="38" s="170" customFormat="1" ht="15">
      <c r="F38" s="172"/>
    </row>
    <row r="39" s="170" customFormat="1" ht="15">
      <c r="F39" s="172"/>
    </row>
    <row r="40" s="170" customFormat="1" ht="15">
      <c r="F40" s="172"/>
    </row>
    <row r="41" s="170" customFormat="1" ht="15">
      <c r="F41" s="172"/>
    </row>
    <row r="42" s="170" customFormat="1" ht="15">
      <c r="F42" s="172"/>
    </row>
    <row r="43" s="170" customFormat="1" ht="15"/>
    <row r="44" s="170" customFormat="1" ht="15"/>
    <row r="45" s="170" customFormat="1" ht="15"/>
    <row r="46" s="18" customFormat="1" ht="15"/>
  </sheetData>
  <mergeCells count="8">
    <mergeCell ref="A17:M17"/>
    <mergeCell ref="D19:F19"/>
    <mergeCell ref="D34:E34"/>
    <mergeCell ref="A2:F2"/>
    <mergeCell ref="A3:F3"/>
    <mergeCell ref="A4:F4"/>
    <mergeCell ref="A5:F5"/>
    <mergeCell ref="A13:F14"/>
  </mergeCells>
  <hyperlinks>
    <hyperlink ref="G1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ignoredErrors>
    <ignoredError sqref="E31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showGridLines="0" zoomScale="80" zoomScaleNormal="80" zoomScaleSheetLayoutView="80" workbookViewId="0" topLeftCell="A1">
      <selection activeCell="J1" sqref="J1"/>
    </sheetView>
  </sheetViews>
  <sheetFormatPr defaultColWidth="11.421875" defaultRowHeight="15"/>
  <cols>
    <col min="1" max="1" width="38.7109375" style="9" customWidth="1"/>
    <col min="2" max="3" width="11.421875" style="9" customWidth="1"/>
    <col min="4" max="4" width="13.28125" style="9" customWidth="1"/>
    <col min="5" max="8" width="11.421875" style="9" customWidth="1"/>
    <col min="9" max="9" width="7.8515625" style="9" customWidth="1"/>
    <col min="10" max="10" width="11.421875" style="9" customWidth="1"/>
    <col min="11" max="11" width="15.8515625" style="9" customWidth="1"/>
    <col min="12" max="12" width="12.7109375" style="9" customWidth="1"/>
    <col min="13" max="13" width="16.57421875" style="9" customWidth="1"/>
    <col min="14" max="14" width="14.28125" style="9" customWidth="1"/>
    <col min="15" max="16" width="11.421875" style="9" customWidth="1"/>
    <col min="17" max="17" width="14.8515625" style="9" customWidth="1"/>
    <col min="18" max="16384" width="11.421875" style="9" customWidth="1"/>
  </cols>
  <sheetData>
    <row r="1" ht="39" customHeight="1"/>
    <row r="2" ht="39" customHeight="1">
      <c r="J2" s="25" t="s">
        <v>179</v>
      </c>
    </row>
    <row r="3" ht="39" customHeight="1"/>
    <row r="4" ht="39" customHeight="1"/>
    <row r="5" ht="39" customHeight="1"/>
    <row r="6" ht="39" customHeight="1"/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spans="1:14" ht="15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</row>
    <row r="19" spans="1:14" s="182" customFormat="1" ht="39.75" customHeight="1">
      <c r="A19" s="370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</row>
    <row r="20" spans="1:14" s="182" customFormat="1" ht="17.25" customHeight="1">
      <c r="A20" s="352" t="s">
        <v>83</v>
      </c>
      <c r="B20" s="352" t="s">
        <v>33</v>
      </c>
      <c r="C20" s="352" t="s">
        <v>51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</row>
    <row r="21" spans="1:14" s="182" customFormat="1" ht="15">
      <c r="A21" s="352"/>
      <c r="B21" s="352"/>
      <c r="C21" s="133" t="s">
        <v>52</v>
      </c>
      <c r="D21" s="133" t="s">
        <v>53</v>
      </c>
      <c r="E21" s="133" t="s">
        <v>54</v>
      </c>
      <c r="F21" s="133" t="s">
        <v>55</v>
      </c>
      <c r="G21" s="133" t="s">
        <v>56</v>
      </c>
      <c r="H21" s="133" t="s">
        <v>57</v>
      </c>
      <c r="I21" s="133" t="s">
        <v>58</v>
      </c>
      <c r="J21" s="133" t="s">
        <v>59</v>
      </c>
      <c r="K21" s="133" t="s">
        <v>60</v>
      </c>
      <c r="L21" s="133" t="s">
        <v>61</v>
      </c>
      <c r="M21" s="133" t="s">
        <v>62</v>
      </c>
      <c r="N21" s="133" t="s">
        <v>63</v>
      </c>
    </row>
    <row r="22" spans="1:14" s="182" customFormat="1" ht="18.75" customHeight="1">
      <c r="A22" s="182" t="s">
        <v>74</v>
      </c>
      <c r="B22" s="219">
        <f aca="true" t="shared" si="0" ref="B22:N22">SUM(B23:B32)</f>
        <v>35706</v>
      </c>
      <c r="C22" s="219">
        <f t="shared" si="0"/>
        <v>2872</v>
      </c>
      <c r="D22" s="219">
        <f t="shared" si="0"/>
        <v>2577</v>
      </c>
      <c r="E22" s="219">
        <f t="shared" si="0"/>
        <v>3023</v>
      </c>
      <c r="F22" s="219">
        <f t="shared" si="0"/>
        <v>2967</v>
      </c>
      <c r="G22" s="219">
        <f t="shared" si="0"/>
        <v>3096</v>
      </c>
      <c r="H22" s="219">
        <f t="shared" si="0"/>
        <v>2957</v>
      </c>
      <c r="I22" s="219">
        <f t="shared" si="0"/>
        <v>2961</v>
      </c>
      <c r="J22" s="219">
        <f t="shared" si="0"/>
        <v>2892</v>
      </c>
      <c r="K22" s="175">
        <f t="shared" si="0"/>
        <v>2875</v>
      </c>
      <c r="L22" s="219">
        <f t="shared" si="0"/>
        <v>3039</v>
      </c>
      <c r="M22" s="219">
        <f t="shared" si="0"/>
        <v>3001</v>
      </c>
      <c r="N22" s="175">
        <f t="shared" si="0"/>
        <v>3446</v>
      </c>
    </row>
    <row r="23" spans="1:15" s="182" customFormat="1" ht="18.75" customHeight="1">
      <c r="A23" s="158" t="s">
        <v>82</v>
      </c>
      <c r="B23" s="220">
        <f>SUM(C23:N23)</f>
        <v>2490</v>
      </c>
      <c r="C23" s="159">
        <v>200</v>
      </c>
      <c r="D23" s="159">
        <v>170</v>
      </c>
      <c r="E23" s="159">
        <v>169</v>
      </c>
      <c r="F23" s="159">
        <v>211</v>
      </c>
      <c r="G23" s="159">
        <v>238</v>
      </c>
      <c r="H23" s="159">
        <v>202</v>
      </c>
      <c r="I23" s="159">
        <v>223</v>
      </c>
      <c r="J23" s="221">
        <v>225</v>
      </c>
      <c r="K23" s="220">
        <v>187</v>
      </c>
      <c r="L23" s="159">
        <v>199</v>
      </c>
      <c r="M23" s="159">
        <v>229</v>
      </c>
      <c r="N23" s="159">
        <v>237</v>
      </c>
      <c r="O23" s="181"/>
    </row>
    <row r="24" spans="1:14" s="223" customFormat="1" ht="18.75" customHeight="1">
      <c r="A24" s="161" t="s">
        <v>187</v>
      </c>
      <c r="B24" s="220">
        <f aca="true" t="shared" si="1" ref="B24:B31">SUM(C24:N24)</f>
        <v>3066</v>
      </c>
      <c r="C24" s="162">
        <v>276</v>
      </c>
      <c r="D24" s="162">
        <v>275</v>
      </c>
      <c r="E24" s="162">
        <v>318</v>
      </c>
      <c r="F24" s="162">
        <v>224</v>
      </c>
      <c r="G24" s="162">
        <v>221</v>
      </c>
      <c r="H24" s="162">
        <v>270</v>
      </c>
      <c r="I24" s="162">
        <v>236</v>
      </c>
      <c r="J24" s="222">
        <v>234</v>
      </c>
      <c r="K24" s="222">
        <v>282</v>
      </c>
      <c r="L24" s="162">
        <v>249</v>
      </c>
      <c r="M24" s="162">
        <v>239</v>
      </c>
      <c r="N24" s="162">
        <v>242</v>
      </c>
    </row>
    <row r="25" spans="1:14" s="182" customFormat="1" ht="18.75" customHeight="1">
      <c r="A25" s="158" t="s">
        <v>76</v>
      </c>
      <c r="B25" s="220">
        <f t="shared" si="1"/>
        <v>3777</v>
      </c>
      <c r="C25" s="159">
        <v>317</v>
      </c>
      <c r="D25" s="159">
        <v>232</v>
      </c>
      <c r="E25" s="159">
        <v>196</v>
      </c>
      <c r="F25" s="159">
        <v>249</v>
      </c>
      <c r="G25" s="159">
        <v>296</v>
      </c>
      <c r="H25" s="159">
        <v>252</v>
      </c>
      <c r="I25" s="159">
        <v>288</v>
      </c>
      <c r="J25" s="221">
        <v>336</v>
      </c>
      <c r="K25" s="220">
        <v>385</v>
      </c>
      <c r="L25" s="159">
        <v>411</v>
      </c>
      <c r="M25" s="159">
        <v>398</v>
      </c>
      <c r="N25" s="159">
        <v>417</v>
      </c>
    </row>
    <row r="26" spans="1:14" s="182" customFormat="1" ht="18.75" customHeight="1">
      <c r="A26" s="161" t="s">
        <v>185</v>
      </c>
      <c r="B26" s="220">
        <f t="shared" si="1"/>
        <v>16612</v>
      </c>
      <c r="C26" s="162">
        <v>1069</v>
      </c>
      <c r="D26" s="162">
        <v>1062</v>
      </c>
      <c r="E26" s="162">
        <v>1396</v>
      </c>
      <c r="F26" s="162">
        <v>1424</v>
      </c>
      <c r="G26" s="162">
        <v>1500</v>
      </c>
      <c r="H26" s="162">
        <v>1321</v>
      </c>
      <c r="I26" s="162">
        <v>1466</v>
      </c>
      <c r="J26" s="222">
        <v>1446</v>
      </c>
      <c r="K26" s="222">
        <v>1376</v>
      </c>
      <c r="L26" s="162">
        <v>1420</v>
      </c>
      <c r="M26" s="162">
        <v>1391</v>
      </c>
      <c r="N26" s="162">
        <v>1741</v>
      </c>
    </row>
    <row r="27" spans="1:14" s="182" customFormat="1" ht="18.75" customHeight="1">
      <c r="A27" s="158" t="s">
        <v>77</v>
      </c>
      <c r="B27" s="220">
        <f t="shared" si="1"/>
        <v>1696</v>
      </c>
      <c r="C27" s="159">
        <v>148</v>
      </c>
      <c r="D27" s="159">
        <v>141</v>
      </c>
      <c r="E27" s="159">
        <v>162</v>
      </c>
      <c r="F27" s="159">
        <v>157</v>
      </c>
      <c r="G27" s="159">
        <v>152</v>
      </c>
      <c r="H27" s="159">
        <v>130</v>
      </c>
      <c r="I27" s="159">
        <v>102</v>
      </c>
      <c r="J27" s="221">
        <v>142</v>
      </c>
      <c r="K27" s="220">
        <v>102</v>
      </c>
      <c r="L27" s="159">
        <v>153</v>
      </c>
      <c r="M27" s="159">
        <v>130</v>
      </c>
      <c r="N27" s="159">
        <v>177</v>
      </c>
    </row>
    <row r="28" spans="1:14" s="182" customFormat="1" ht="18.75" customHeight="1">
      <c r="A28" s="161" t="s">
        <v>78</v>
      </c>
      <c r="B28" s="220">
        <f t="shared" si="1"/>
        <v>338</v>
      </c>
      <c r="C28" s="162">
        <v>74</v>
      </c>
      <c r="D28" s="162">
        <v>31</v>
      </c>
      <c r="E28" s="162">
        <v>17</v>
      </c>
      <c r="F28" s="162">
        <v>13</v>
      </c>
      <c r="G28" s="162">
        <v>22</v>
      </c>
      <c r="H28" s="162">
        <v>24</v>
      </c>
      <c r="I28" s="162">
        <v>24</v>
      </c>
      <c r="J28" s="222">
        <v>33</v>
      </c>
      <c r="K28" s="222">
        <v>28</v>
      </c>
      <c r="L28" s="162">
        <v>18</v>
      </c>
      <c r="M28" s="162">
        <v>22</v>
      </c>
      <c r="N28" s="162">
        <v>32</v>
      </c>
    </row>
    <row r="29" spans="1:14" s="182" customFormat="1" ht="16.95" customHeight="1">
      <c r="A29" s="224" t="s">
        <v>186</v>
      </c>
      <c r="B29" s="220">
        <f t="shared" si="1"/>
        <v>6279</v>
      </c>
      <c r="C29" s="159">
        <v>558</v>
      </c>
      <c r="D29" s="159">
        <v>549</v>
      </c>
      <c r="E29" s="159">
        <v>560</v>
      </c>
      <c r="F29" s="159">
        <v>531</v>
      </c>
      <c r="G29" s="159">
        <v>560</v>
      </c>
      <c r="H29" s="159">
        <v>656</v>
      </c>
      <c r="I29" s="159">
        <v>532</v>
      </c>
      <c r="J29" s="221">
        <v>409</v>
      </c>
      <c r="K29" s="220">
        <v>431</v>
      </c>
      <c r="L29" s="159">
        <v>493</v>
      </c>
      <c r="M29" s="159">
        <v>510</v>
      </c>
      <c r="N29" s="159">
        <v>490</v>
      </c>
    </row>
    <row r="30" spans="1:14" s="182" customFormat="1" ht="18.75" customHeight="1">
      <c r="A30" s="161" t="s">
        <v>79</v>
      </c>
      <c r="B30" s="220">
        <f t="shared" si="1"/>
        <v>458</v>
      </c>
      <c r="C30" s="162">
        <v>50</v>
      </c>
      <c r="D30" s="162">
        <v>46</v>
      </c>
      <c r="E30" s="162">
        <v>107</v>
      </c>
      <c r="F30" s="162">
        <v>69</v>
      </c>
      <c r="G30" s="162">
        <v>35</v>
      </c>
      <c r="H30" s="162">
        <v>26</v>
      </c>
      <c r="I30" s="162">
        <v>27</v>
      </c>
      <c r="J30" s="222">
        <v>8</v>
      </c>
      <c r="K30" s="222">
        <v>3</v>
      </c>
      <c r="L30" s="162">
        <v>34</v>
      </c>
      <c r="M30" s="162">
        <v>22</v>
      </c>
      <c r="N30" s="162">
        <v>31</v>
      </c>
    </row>
    <row r="31" spans="1:14" s="182" customFormat="1" ht="18.75" customHeight="1">
      <c r="A31" s="158" t="s">
        <v>80</v>
      </c>
      <c r="B31" s="220">
        <f t="shared" si="1"/>
        <v>260</v>
      </c>
      <c r="C31" s="159">
        <v>21</v>
      </c>
      <c r="D31" s="159">
        <v>22</v>
      </c>
      <c r="E31" s="159">
        <v>26</v>
      </c>
      <c r="F31" s="159">
        <v>19</v>
      </c>
      <c r="G31" s="159">
        <v>28</v>
      </c>
      <c r="H31" s="159">
        <v>17</v>
      </c>
      <c r="I31" s="159">
        <v>18</v>
      </c>
      <c r="J31" s="221">
        <v>18</v>
      </c>
      <c r="K31" s="220">
        <v>18</v>
      </c>
      <c r="L31" s="159">
        <v>20</v>
      </c>
      <c r="M31" s="159">
        <v>18</v>
      </c>
      <c r="N31" s="159">
        <v>35</v>
      </c>
    </row>
    <row r="32" spans="1:14" s="182" customFormat="1" ht="18.75" customHeight="1">
      <c r="A32" s="158" t="s">
        <v>81</v>
      </c>
      <c r="B32" s="220">
        <f>SUM(C32:N32)</f>
        <v>730</v>
      </c>
      <c r="C32" s="159">
        <v>159</v>
      </c>
      <c r="D32" s="159">
        <v>49</v>
      </c>
      <c r="E32" s="159">
        <v>72</v>
      </c>
      <c r="F32" s="159">
        <v>70</v>
      </c>
      <c r="G32" s="159">
        <v>44</v>
      </c>
      <c r="H32" s="159">
        <v>59</v>
      </c>
      <c r="I32" s="159">
        <v>45</v>
      </c>
      <c r="J32" s="221">
        <v>41</v>
      </c>
      <c r="K32" s="220">
        <v>63</v>
      </c>
      <c r="L32" s="159">
        <v>42</v>
      </c>
      <c r="M32" s="159">
        <v>42</v>
      </c>
      <c r="N32" s="159">
        <v>44</v>
      </c>
    </row>
    <row r="33" s="182" customFormat="1" ht="15"/>
    <row r="34" s="182" customFormat="1" ht="15"/>
    <row r="35" s="182" customFormat="1" ht="15"/>
    <row r="36" s="169" customFormat="1" ht="15"/>
    <row r="37" s="169" customFormat="1" ht="15"/>
    <row r="38" s="169" customFormat="1" ht="15"/>
    <row r="39" s="170" customFormat="1" ht="15"/>
    <row r="40" s="170" customFormat="1" ht="15"/>
    <row r="41" s="170" customFormat="1" ht="15"/>
    <row r="42" s="170" customFormat="1" ht="15"/>
    <row r="43" s="170" customFormat="1" ht="15"/>
    <row r="44" s="170" customFormat="1" ht="15"/>
    <row r="45" s="170" customFormat="1" ht="15"/>
    <row r="46" s="170" customFormat="1" ht="15"/>
    <row r="47" s="170" customFormat="1" ht="15"/>
    <row r="48" s="170" customFormat="1" ht="15"/>
    <row r="49" s="170" customFormat="1" ht="15"/>
    <row r="50" s="170" customFormat="1" ht="15"/>
    <row r="51" s="170" customFormat="1" ht="15"/>
    <row r="52" s="170" customFormat="1" ht="15"/>
    <row r="53" s="170" customFormat="1" ht="15"/>
    <row r="54" s="170" customFormat="1" ht="15"/>
    <row r="55" s="170" customFormat="1" ht="15"/>
    <row r="56" s="170" customFormat="1" ht="15"/>
    <row r="57" s="170" customFormat="1" ht="15"/>
    <row r="58" s="170" customFormat="1" ht="15"/>
    <row r="59" s="170" customFormat="1" ht="15"/>
    <row r="60" s="170" customFormat="1" ht="15"/>
    <row r="61" s="170" customFormat="1" ht="15"/>
    <row r="62" s="170" customFormat="1" ht="15"/>
    <row r="63" s="170" customFormat="1" ht="15"/>
    <row r="64" s="170" customFormat="1" ht="15"/>
    <row r="65" s="170" customFormat="1" ht="15"/>
    <row r="66" s="170" customFormat="1" ht="15"/>
    <row r="67" s="170" customFormat="1" ht="15"/>
    <row r="68" s="170" customFormat="1" ht="15"/>
    <row r="69" s="170" customFormat="1" ht="15"/>
    <row r="70" s="170" customFormat="1" ht="15"/>
    <row r="71" s="170" customFormat="1" ht="15"/>
    <row r="72" s="170" customFormat="1" ht="15"/>
    <row r="73" s="170" customFormat="1" ht="15"/>
    <row r="74" s="170" customFormat="1" ht="15"/>
    <row r="75" s="170" customFormat="1" ht="15"/>
    <row r="76" s="170" customFormat="1" ht="15"/>
    <row r="77" s="170" customFormat="1" ht="15"/>
    <row r="78" s="170" customFormat="1" ht="15"/>
    <row r="79" s="170" customFormat="1" ht="15"/>
    <row r="80" s="170" customFormat="1" ht="15"/>
    <row r="81" s="170" customFormat="1" ht="15"/>
    <row r="82" s="170" customFormat="1" ht="15"/>
    <row r="83" s="170" customFormat="1" ht="15"/>
    <row r="84" s="170" customFormat="1" ht="15"/>
    <row r="85" s="170" customFormat="1" ht="15"/>
    <row r="86" s="170" customFormat="1" ht="15"/>
    <row r="87" s="170" customFormat="1" ht="15"/>
    <row r="88" s="170" customFormat="1" ht="15"/>
    <row r="89" s="170" customFormat="1" ht="15"/>
    <row r="90" s="170" customFormat="1" ht="15"/>
    <row r="91" s="170" customFormat="1" ht="15"/>
    <row r="92" s="170" customFormat="1" ht="15"/>
    <row r="93" s="170" customFormat="1" ht="15"/>
    <row r="94" s="170" customFormat="1" ht="15"/>
    <row r="95" s="170" customFormat="1" ht="15"/>
    <row r="96" s="170" customFormat="1" ht="15"/>
    <row r="97" s="170" customFormat="1" ht="15"/>
    <row r="98" s="170" customFormat="1" ht="15"/>
    <row r="99" s="170" customFormat="1" ht="15"/>
    <row r="100" s="170" customFormat="1" ht="15"/>
  </sheetData>
  <mergeCells count="4">
    <mergeCell ref="A18:N19"/>
    <mergeCell ref="A20:A21"/>
    <mergeCell ref="B20:B21"/>
    <mergeCell ref="C20:N20"/>
  </mergeCells>
  <hyperlinks>
    <hyperlink ref="J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6"/>
  <sheetViews>
    <sheetView showGridLines="0" zoomScale="80" zoomScaleNormal="80" zoomScaleSheetLayoutView="80" workbookViewId="0" topLeftCell="A1">
      <selection activeCell="I1" sqref="I1"/>
    </sheetView>
  </sheetViews>
  <sheetFormatPr defaultColWidth="11.421875" defaultRowHeight="15"/>
  <cols>
    <col min="1" max="1" width="39.00390625" style="1" customWidth="1"/>
    <col min="2" max="2" width="14.7109375" style="1" bestFit="1" customWidth="1"/>
    <col min="3" max="3" width="12.7109375" style="1" customWidth="1"/>
    <col min="4" max="4" width="13.7109375" style="1" customWidth="1"/>
    <col min="5" max="5" width="12.421875" style="1" customWidth="1"/>
    <col min="6" max="6" width="11.421875" style="1" customWidth="1"/>
    <col min="7" max="7" width="13.421875" style="1" customWidth="1"/>
    <col min="8" max="8" width="12.57421875" style="1" customWidth="1"/>
    <col min="9" max="9" width="11.421875" style="1" customWidth="1"/>
    <col min="10" max="10" width="12.8515625" style="1" customWidth="1"/>
    <col min="11" max="11" width="12.57421875" style="1" customWidth="1"/>
    <col min="12" max="16384" width="11.421875" style="1" customWidth="1"/>
  </cols>
  <sheetData>
    <row r="1" ht="14.25"/>
    <row r="2" ht="14.25"/>
    <row r="3" ht="22.2" customHeight="1"/>
    <row r="4" ht="15">
      <c r="I4" s="25" t="s">
        <v>179</v>
      </c>
    </row>
    <row r="33" ht="9" customHeight="1"/>
    <row r="34" ht="18.6" customHeight="1">
      <c r="A34" s="75"/>
    </row>
    <row r="44" s="108" customFormat="1" ht="15"/>
    <row r="45" s="108" customFormat="1" ht="15"/>
    <row r="46" s="108" customFormat="1" ht="15"/>
    <row r="47" spans="1:5" s="108" customFormat="1" ht="15">
      <c r="A47" s="106"/>
      <c r="B47" s="106"/>
      <c r="C47" s="106"/>
      <c r="D47" s="106"/>
      <c r="E47" s="106"/>
    </row>
    <row r="48" spans="1:5" s="320" customFormat="1" ht="15">
      <c r="A48" s="106"/>
      <c r="B48" s="106"/>
      <c r="C48" s="106"/>
      <c r="D48" s="106"/>
      <c r="E48" s="106"/>
    </row>
    <row r="49" spans="1:5" s="320" customFormat="1" ht="15">
      <c r="A49" s="107" t="s">
        <v>90</v>
      </c>
      <c r="B49" s="106"/>
      <c r="C49" s="106"/>
      <c r="D49" s="106"/>
      <c r="E49" s="106"/>
    </row>
    <row r="50" spans="1:5" s="320" customFormat="1" ht="15">
      <c r="A50" s="107"/>
      <c r="B50" s="106" t="s">
        <v>85</v>
      </c>
      <c r="C50" s="106" t="s">
        <v>337</v>
      </c>
      <c r="D50" s="106" t="s">
        <v>1</v>
      </c>
      <c r="E50" s="106"/>
    </row>
    <row r="51" spans="1:5" s="320" customFormat="1" ht="14.4">
      <c r="A51" s="123">
        <v>2012</v>
      </c>
      <c r="B51" s="272">
        <v>2242</v>
      </c>
      <c r="C51" s="272">
        <v>18282</v>
      </c>
      <c r="D51" s="165">
        <v>20524</v>
      </c>
      <c r="E51" s="106"/>
    </row>
    <row r="52" spans="1:5" s="320" customFormat="1" ht="15">
      <c r="A52" s="123">
        <v>2013</v>
      </c>
      <c r="B52" s="106">
        <v>2277</v>
      </c>
      <c r="C52" s="106">
        <v>22651</v>
      </c>
      <c r="D52" s="165">
        <v>24928</v>
      </c>
      <c r="E52" s="106"/>
    </row>
    <row r="53" spans="1:5" s="320" customFormat="1" ht="14.4">
      <c r="A53" s="123">
        <v>2014</v>
      </c>
      <c r="B53" s="272">
        <v>2322</v>
      </c>
      <c r="C53" s="272">
        <v>27668</v>
      </c>
      <c r="D53" s="165">
        <v>29990</v>
      </c>
      <c r="E53" s="106"/>
    </row>
    <row r="54" spans="1:5" s="320" customFormat="1" ht="14.4">
      <c r="A54" s="123">
        <v>2015</v>
      </c>
      <c r="B54" s="272">
        <v>2138.0000000000005</v>
      </c>
      <c r="C54" s="272">
        <v>25234</v>
      </c>
      <c r="D54" s="165">
        <v>27372</v>
      </c>
      <c r="E54" s="106"/>
    </row>
    <row r="55" spans="1:2" s="320" customFormat="1" ht="15">
      <c r="A55" s="346"/>
      <c r="B55" s="347"/>
    </row>
    <row r="56" s="320" customFormat="1" ht="15">
      <c r="B56" s="347"/>
    </row>
    <row r="57" s="320" customFormat="1" ht="15"/>
    <row r="58" s="67" customFormat="1" ht="15"/>
    <row r="59" s="67" customFormat="1" ht="15"/>
  </sheetData>
  <hyperlinks>
    <hyperlink ref="I4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0"/>
  <sheetViews>
    <sheetView showGridLines="0" zoomScale="80" zoomScaleNormal="80" zoomScaleSheetLayoutView="80" workbookViewId="0" topLeftCell="A1">
      <selection activeCell="I2" sqref="I2"/>
    </sheetView>
  </sheetViews>
  <sheetFormatPr defaultColWidth="11.421875" defaultRowHeight="15"/>
  <cols>
    <col min="1" max="1" width="39.00390625" style="4" customWidth="1"/>
    <col min="2" max="2" width="14.7109375" style="4" bestFit="1" customWidth="1"/>
    <col min="3" max="3" width="12.7109375" style="4" customWidth="1"/>
    <col min="4" max="4" width="13.7109375" style="4" customWidth="1"/>
    <col min="5" max="5" width="12.421875" style="4" customWidth="1"/>
    <col min="6" max="6" width="11.421875" style="4" customWidth="1"/>
    <col min="7" max="7" width="13.421875" style="4" customWidth="1"/>
    <col min="8" max="8" width="12.57421875" style="4" customWidth="1"/>
    <col min="9" max="9" width="11.421875" style="4" customWidth="1"/>
    <col min="10" max="10" width="12.8515625" style="4" customWidth="1"/>
    <col min="11" max="11" width="12.57421875" style="4" customWidth="1"/>
    <col min="12" max="16384" width="11.421875" style="4" customWidth="1"/>
  </cols>
  <sheetData>
    <row r="1" s="1" customFormat="1" ht="41.25" customHeight="1"/>
    <row r="2" s="1" customFormat="1" ht="41.25" customHeight="1">
      <c r="I2" s="25" t="s">
        <v>179</v>
      </c>
    </row>
    <row r="3" s="1" customFormat="1" ht="41.25" customHeight="1"/>
    <row r="4" s="1" customFormat="1" ht="41.25" customHeight="1"/>
    <row r="5" s="1" customFormat="1" ht="41.25" customHeight="1"/>
    <row r="6" s="1" customFormat="1" ht="41.25" customHeight="1"/>
    <row r="7" s="1" customFormat="1" ht="41.25" customHeight="1"/>
    <row r="8" s="1" customFormat="1" ht="41.25" customHeight="1"/>
    <row r="9" s="1" customFormat="1" ht="41.25" customHeight="1"/>
    <row r="10" spans="1:11" ht="14.25" customHeight="1">
      <c r="A10" s="350"/>
      <c r="B10" s="350"/>
      <c r="C10" s="350"/>
      <c r="D10" s="350"/>
      <c r="E10" s="350"/>
      <c r="F10" s="350"/>
      <c r="G10" s="350"/>
      <c r="H10" s="350"/>
      <c r="I10" s="350"/>
      <c r="J10" s="189"/>
      <c r="K10" s="189"/>
    </row>
    <row r="11" spans="1:11" ht="14.25" customHeight="1">
      <c r="A11" s="350"/>
      <c r="B11" s="350"/>
      <c r="C11" s="350"/>
      <c r="D11" s="350"/>
      <c r="E11" s="350"/>
      <c r="F11" s="350"/>
      <c r="G11" s="350"/>
      <c r="H11" s="350"/>
      <c r="I11" s="350"/>
      <c r="J11" s="189"/>
      <c r="K11" s="189"/>
    </row>
    <row r="12" spans="1:11" ht="14.25" customHeight="1">
      <c r="A12" s="350"/>
      <c r="B12" s="350"/>
      <c r="C12" s="350"/>
      <c r="D12" s="350"/>
      <c r="E12" s="350"/>
      <c r="F12" s="350"/>
      <c r="G12" s="350"/>
      <c r="H12" s="350"/>
      <c r="I12" s="350"/>
      <c r="J12" s="189"/>
      <c r="K12" s="189"/>
    </row>
    <row r="13" spans="1:11" ht="14.2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189"/>
      <c r="K13" s="189"/>
    </row>
    <row r="14" spans="1:11" ht="14.25" customHeight="1">
      <c r="A14" s="350"/>
      <c r="B14" s="350"/>
      <c r="C14" s="350"/>
      <c r="D14" s="350"/>
      <c r="E14" s="350"/>
      <c r="F14" s="350"/>
      <c r="G14" s="350"/>
      <c r="H14" s="350"/>
      <c r="I14" s="350"/>
      <c r="J14" s="189"/>
      <c r="K14" s="189"/>
    </row>
    <row r="15" spans="1:11" ht="14.25" customHeight="1">
      <c r="A15" s="350"/>
      <c r="B15" s="350"/>
      <c r="C15" s="350"/>
      <c r="D15" s="350"/>
      <c r="E15" s="350"/>
      <c r="F15" s="350"/>
      <c r="G15" s="350"/>
      <c r="H15" s="350"/>
      <c r="I15" s="350"/>
      <c r="J15" s="189"/>
      <c r="K15" s="189"/>
    </row>
    <row r="16" spans="1:11" ht="14.25" customHeight="1">
      <c r="A16" s="350"/>
      <c r="B16" s="350"/>
      <c r="C16" s="350"/>
      <c r="D16" s="350"/>
      <c r="E16" s="350"/>
      <c r="F16" s="350"/>
      <c r="G16" s="350"/>
      <c r="H16" s="350"/>
      <c r="I16" s="350"/>
      <c r="J16" s="189"/>
      <c r="K16" s="189"/>
    </row>
    <row r="17" spans="1:11" ht="14.25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189"/>
      <c r="K17" s="189"/>
    </row>
    <row r="18" spans="1:11" ht="14.25" customHeight="1">
      <c r="A18" s="350"/>
      <c r="B18" s="350"/>
      <c r="C18" s="350"/>
      <c r="D18" s="350"/>
      <c r="E18" s="350"/>
      <c r="F18" s="350"/>
      <c r="G18" s="350"/>
      <c r="H18" s="350"/>
      <c r="I18" s="350"/>
      <c r="J18" s="189"/>
      <c r="K18" s="189"/>
    </row>
    <row r="19" spans="1:11" ht="14.25" customHeight="1">
      <c r="A19" s="350"/>
      <c r="B19" s="350"/>
      <c r="C19" s="350"/>
      <c r="D19" s="350"/>
      <c r="E19" s="350"/>
      <c r="F19" s="350"/>
      <c r="G19" s="350"/>
      <c r="H19" s="350"/>
      <c r="I19" s="350"/>
      <c r="J19" s="189"/>
      <c r="K19" s="189"/>
    </row>
    <row r="20" spans="1:11" ht="14.25" customHeight="1">
      <c r="A20" s="350"/>
      <c r="B20" s="350"/>
      <c r="C20" s="350"/>
      <c r="D20" s="350"/>
      <c r="E20" s="350"/>
      <c r="F20" s="350"/>
      <c r="G20" s="350"/>
      <c r="H20" s="350"/>
      <c r="I20" s="350"/>
      <c r="J20" s="189"/>
      <c r="K20" s="189"/>
    </row>
    <row r="21" spans="1:11" ht="14.2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189"/>
      <c r="K21" s="189"/>
    </row>
    <row r="22" spans="1:11" ht="14.25" customHeight="1">
      <c r="A22" s="189"/>
      <c r="B22" s="189"/>
      <c r="C22" s="189"/>
      <c r="D22" s="189"/>
      <c r="E22" s="189"/>
      <c r="F22" s="189"/>
      <c r="G22" s="189"/>
      <c r="H22" s="189"/>
      <c r="I22" s="350"/>
      <c r="J22" s="189"/>
      <c r="K22" s="189"/>
    </row>
    <row r="23" spans="1:11" ht="14.25" customHeight="1">
      <c r="A23" s="189"/>
      <c r="B23" s="189"/>
      <c r="C23" s="189"/>
      <c r="D23" s="189"/>
      <c r="E23" s="189"/>
      <c r="F23" s="189"/>
      <c r="G23" s="189"/>
      <c r="H23" s="189"/>
      <c r="I23" s="350"/>
      <c r="J23" s="189"/>
      <c r="K23" s="189"/>
    </row>
    <row r="24" spans="1:11" s="106" customFormat="1" ht="14.25" customHeight="1">
      <c r="A24" s="189"/>
      <c r="B24" s="189"/>
      <c r="C24" s="189"/>
      <c r="D24" s="189"/>
      <c r="E24" s="189"/>
      <c r="F24" s="189"/>
      <c r="G24" s="189"/>
      <c r="H24" s="189"/>
      <c r="I24" s="350"/>
      <c r="J24" s="189"/>
      <c r="K24" s="189"/>
    </row>
    <row r="25" spans="1:11" s="106" customFormat="1" ht="14.25" customHeight="1">
      <c r="A25" s="189"/>
      <c r="B25" s="189"/>
      <c r="C25" s="189"/>
      <c r="D25" s="189"/>
      <c r="E25" s="189"/>
      <c r="F25" s="189"/>
      <c r="G25" s="189"/>
      <c r="H25" s="189"/>
      <c r="I25" s="350"/>
      <c r="J25" s="189"/>
      <c r="K25" s="189"/>
    </row>
    <row r="26" spans="1:11" s="106" customFormat="1" ht="39.75" customHeight="1">
      <c r="A26" s="189"/>
      <c r="B26" s="189"/>
      <c r="C26" s="189"/>
      <c r="D26" s="189"/>
      <c r="E26" s="189"/>
      <c r="F26" s="189"/>
      <c r="G26" s="189"/>
      <c r="H26" s="189"/>
      <c r="I26" s="350"/>
      <c r="J26" s="189"/>
      <c r="K26" s="189"/>
    </row>
    <row r="27" spans="1:9" s="106" customFormat="1" ht="14.25" customHeight="1">
      <c r="A27" s="352" t="s">
        <v>50</v>
      </c>
      <c r="B27" s="352" t="s">
        <v>1</v>
      </c>
      <c r="C27" s="352" t="s">
        <v>84</v>
      </c>
      <c r="D27" s="352"/>
      <c r="I27" s="351"/>
    </row>
    <row r="28" spans="1:9" s="106" customFormat="1" ht="14.25" customHeight="1">
      <c r="A28" s="352"/>
      <c r="B28" s="352"/>
      <c r="C28" s="349" t="s">
        <v>85</v>
      </c>
      <c r="D28" s="349" t="s">
        <v>86</v>
      </c>
      <c r="E28" s="106" t="s">
        <v>85</v>
      </c>
      <c r="F28" s="106" t="s">
        <v>86</v>
      </c>
      <c r="I28" s="351"/>
    </row>
    <row r="29" spans="1:9" s="344" customFormat="1" ht="19.5" customHeight="1">
      <c r="A29" s="182" t="s">
        <v>1</v>
      </c>
      <c r="B29" s="219">
        <f>C29+D29</f>
        <v>27372</v>
      </c>
      <c r="C29" s="119">
        <v>2138</v>
      </c>
      <c r="D29" s="119">
        <v>25234</v>
      </c>
      <c r="E29" s="122">
        <f>C29/$B$29</f>
        <v>0.07810901651322519</v>
      </c>
      <c r="F29" s="122">
        <f>D29/$B$29</f>
        <v>0.9218909834867748</v>
      </c>
      <c r="G29" s="106"/>
      <c r="H29" s="106"/>
      <c r="I29" s="351"/>
    </row>
    <row r="30" spans="1:9" s="344" customFormat="1" ht="15">
      <c r="A30" s="106"/>
      <c r="B30" s="136"/>
      <c r="C30" s="226"/>
      <c r="D30" s="226"/>
      <c r="E30" s="225"/>
      <c r="F30" s="225"/>
      <c r="G30" s="106"/>
      <c r="H30" s="106"/>
      <c r="I30" s="351"/>
    </row>
    <row r="31" spans="1:9" s="344" customFormat="1" ht="15">
      <c r="A31" s="106"/>
      <c r="B31" s="106"/>
      <c r="C31" s="106"/>
      <c r="D31" s="106"/>
      <c r="E31" s="106"/>
      <c r="F31" s="106"/>
      <c r="G31" s="106"/>
      <c r="H31" s="106"/>
      <c r="I31" s="351"/>
    </row>
    <row r="32" spans="1:9" s="344" customFormat="1" ht="15">
      <c r="A32" s="106"/>
      <c r="B32" s="106"/>
      <c r="C32" s="106"/>
      <c r="D32" s="106"/>
      <c r="E32" s="106"/>
      <c r="F32" s="106"/>
      <c r="G32" s="106"/>
      <c r="H32" s="106"/>
      <c r="I32" s="351"/>
    </row>
    <row r="33" spans="1:9" s="344" customFormat="1" ht="15">
      <c r="A33" s="106"/>
      <c r="B33" s="106"/>
      <c r="C33" s="106"/>
      <c r="D33" s="106"/>
      <c r="E33" s="106"/>
      <c r="F33" s="106"/>
      <c r="G33" s="106"/>
      <c r="H33" s="106"/>
      <c r="I33" s="351"/>
    </row>
    <row r="34" spans="1:9" s="344" customFormat="1" ht="15" customHeight="1">
      <c r="A34" s="227" t="s">
        <v>50</v>
      </c>
      <c r="B34" s="227" t="s">
        <v>1</v>
      </c>
      <c r="C34" s="352" t="s">
        <v>84</v>
      </c>
      <c r="D34" s="352"/>
      <c r="E34" s="106"/>
      <c r="F34" s="106"/>
      <c r="G34" s="106"/>
      <c r="H34" s="106"/>
      <c r="I34" s="351"/>
    </row>
    <row r="35" spans="1:9" s="344" customFormat="1" ht="15">
      <c r="A35" s="227" t="s">
        <v>50</v>
      </c>
      <c r="B35" s="227"/>
      <c r="C35" s="349" t="s">
        <v>85</v>
      </c>
      <c r="D35" s="349" t="s">
        <v>86</v>
      </c>
      <c r="E35" s="106"/>
      <c r="F35" s="106"/>
      <c r="G35" s="106"/>
      <c r="H35" s="106"/>
      <c r="I35" s="351"/>
    </row>
    <row r="36" spans="1:10" s="344" customFormat="1" ht="15">
      <c r="A36" s="182" t="s">
        <v>278</v>
      </c>
      <c r="B36" s="229">
        <v>6746.000000000002</v>
      </c>
      <c r="C36" s="229">
        <v>860.9999999999999</v>
      </c>
      <c r="D36" s="229">
        <v>5885.000000000002</v>
      </c>
      <c r="E36" s="106"/>
      <c r="F36" s="106"/>
      <c r="G36" s="122"/>
      <c r="H36" s="122"/>
      <c r="I36" s="351"/>
      <c r="J36" s="348"/>
    </row>
    <row r="37" spans="1:10" s="344" customFormat="1" ht="15">
      <c r="A37" s="182" t="s">
        <v>181</v>
      </c>
      <c r="B37" s="229">
        <v>987.9999999999999</v>
      </c>
      <c r="C37" s="229">
        <v>74.99999999999999</v>
      </c>
      <c r="D37" s="229">
        <v>912.9999999999999</v>
      </c>
      <c r="E37" s="106"/>
      <c r="F37" s="106"/>
      <c r="G37" s="122"/>
      <c r="H37" s="122"/>
      <c r="I37" s="351"/>
      <c r="J37" s="348"/>
    </row>
    <row r="38" spans="1:10" s="344" customFormat="1" ht="15">
      <c r="A38" s="182" t="s">
        <v>23</v>
      </c>
      <c r="B38" s="229">
        <v>1096.0000000000007</v>
      </c>
      <c r="C38" s="229">
        <v>90</v>
      </c>
      <c r="D38" s="229">
        <v>1006.0000000000007</v>
      </c>
      <c r="E38" s="106"/>
      <c r="F38" s="106"/>
      <c r="G38" s="122"/>
      <c r="H38" s="122"/>
      <c r="I38" s="351"/>
      <c r="J38" s="348"/>
    </row>
    <row r="39" spans="1:10" s="344" customFormat="1" ht="15">
      <c r="A39" s="182" t="s">
        <v>16</v>
      </c>
      <c r="B39" s="229">
        <v>1243.9999999999995</v>
      </c>
      <c r="C39" s="229">
        <v>162.99999999999997</v>
      </c>
      <c r="D39" s="229">
        <v>1080.9999999999995</v>
      </c>
      <c r="E39" s="106"/>
      <c r="F39" s="106"/>
      <c r="G39" s="122"/>
      <c r="H39" s="122"/>
      <c r="I39" s="351"/>
      <c r="J39" s="348"/>
    </row>
    <row r="40" spans="1:10" s="344" customFormat="1" ht="15">
      <c r="A40" s="182" t="s">
        <v>17</v>
      </c>
      <c r="B40" s="229">
        <v>1440.0000000000025</v>
      </c>
      <c r="C40" s="229">
        <v>145.00000000000017</v>
      </c>
      <c r="D40" s="229">
        <v>1295.0000000000023</v>
      </c>
      <c r="E40" s="106"/>
      <c r="F40" s="106"/>
      <c r="G40" s="122"/>
      <c r="H40" s="122"/>
      <c r="I40" s="351"/>
      <c r="J40" s="348"/>
    </row>
    <row r="41" spans="1:10" s="344" customFormat="1" ht="15">
      <c r="A41" s="182" t="s">
        <v>14</v>
      </c>
      <c r="B41" s="229">
        <v>6045</v>
      </c>
      <c r="C41" s="229">
        <v>477.0000000000003</v>
      </c>
      <c r="D41" s="229">
        <v>5568</v>
      </c>
      <c r="E41" s="106"/>
      <c r="F41" s="182"/>
      <c r="G41" s="122"/>
      <c r="H41" s="122"/>
      <c r="I41" s="351"/>
      <c r="J41" s="348"/>
    </row>
    <row r="42" spans="1:10" s="344" customFormat="1" ht="15">
      <c r="A42" s="228" t="s">
        <v>21</v>
      </c>
      <c r="B42" s="229">
        <v>9813</v>
      </c>
      <c r="C42" s="229">
        <v>327</v>
      </c>
      <c r="D42" s="229">
        <v>9486</v>
      </c>
      <c r="E42" s="106"/>
      <c r="F42" s="106"/>
      <c r="G42" s="122"/>
      <c r="H42" s="122"/>
      <c r="I42" s="351"/>
      <c r="J42" s="348"/>
    </row>
    <row r="43" spans="1:10" s="344" customFormat="1" ht="15">
      <c r="A43" s="182"/>
      <c r="B43" s="229"/>
      <c r="C43" s="229"/>
      <c r="D43" s="229"/>
      <c r="E43" s="106"/>
      <c r="F43" s="106"/>
      <c r="G43" s="122"/>
      <c r="H43" s="122"/>
      <c r="I43" s="351"/>
      <c r="J43" s="348"/>
    </row>
    <row r="44" spans="1:9" ht="15">
      <c r="A44" s="106"/>
      <c r="B44" s="106"/>
      <c r="C44" s="106"/>
      <c r="D44" s="106"/>
      <c r="E44" s="106"/>
      <c r="F44" s="106"/>
      <c r="G44" s="106"/>
      <c r="H44" s="106"/>
      <c r="I44" s="351"/>
    </row>
    <row r="45" spans="1:10" s="344" customFormat="1" ht="15">
      <c r="A45" s="182"/>
      <c r="B45" s="229"/>
      <c r="C45" s="229"/>
      <c r="D45" s="229"/>
      <c r="E45" s="106"/>
      <c r="F45" s="106"/>
      <c r="G45" s="122"/>
      <c r="H45" s="122"/>
      <c r="I45" s="351"/>
      <c r="J45" s="348"/>
    </row>
    <row r="46" spans="1:9" s="344" customFormat="1" ht="15">
      <c r="A46" s="182"/>
      <c r="B46" s="229"/>
      <c r="C46" s="229"/>
      <c r="D46" s="229"/>
      <c r="E46" s="106"/>
      <c r="F46" s="106"/>
      <c r="G46" s="106"/>
      <c r="H46" s="106"/>
      <c r="I46" s="351"/>
    </row>
    <row r="47" spans="1:9" s="344" customFormat="1" ht="15">
      <c r="A47" s="228"/>
      <c r="B47" s="229"/>
      <c r="C47" s="229"/>
      <c r="D47" s="229"/>
      <c r="E47" s="106"/>
      <c r="F47" s="106"/>
      <c r="G47" s="106"/>
      <c r="H47" s="106"/>
      <c r="I47" s="351"/>
    </row>
    <row r="48" spans="1:9" s="344" customFormat="1" ht="15">
      <c r="A48" s="182"/>
      <c r="B48" s="229"/>
      <c r="C48" s="229"/>
      <c r="D48" s="229"/>
      <c r="E48" s="106"/>
      <c r="F48" s="106"/>
      <c r="G48" s="106"/>
      <c r="H48" s="106"/>
      <c r="I48" s="351"/>
    </row>
    <row r="49" spans="1:9" s="344" customFormat="1" ht="15">
      <c r="A49" s="182"/>
      <c r="B49" s="229"/>
      <c r="C49" s="229"/>
      <c r="D49" s="229"/>
      <c r="E49" s="106"/>
      <c r="F49" s="106"/>
      <c r="G49" s="106"/>
      <c r="H49" s="106"/>
      <c r="I49" s="351"/>
    </row>
    <row r="50" spans="1:9" s="344" customFormat="1" ht="15">
      <c r="A50" s="182"/>
      <c r="B50" s="229"/>
      <c r="C50" s="229"/>
      <c r="D50" s="229"/>
      <c r="E50" s="106"/>
      <c r="F50" s="106"/>
      <c r="G50" s="106"/>
      <c r="H50" s="106"/>
      <c r="I50" s="351"/>
    </row>
    <row r="51" spans="1:8" s="344" customFormat="1" ht="15">
      <c r="A51" s="182"/>
      <c r="B51" s="229"/>
      <c r="C51" s="229"/>
      <c r="D51" s="229"/>
      <c r="E51" s="106"/>
      <c r="F51" s="106"/>
      <c r="G51" s="106"/>
      <c r="H51" s="106"/>
    </row>
    <row r="52" spans="1:8" s="344" customFormat="1" ht="15">
      <c r="A52" s="182"/>
      <c r="B52" s="229"/>
      <c r="C52" s="229"/>
      <c r="D52" s="229"/>
      <c r="E52" s="106"/>
      <c r="F52" s="106"/>
      <c r="G52" s="106"/>
      <c r="H52" s="106"/>
    </row>
    <row r="53" spans="1:8" s="344" customFormat="1" ht="15">
      <c r="A53" s="182"/>
      <c r="B53" s="229"/>
      <c r="C53" s="229"/>
      <c r="D53" s="229"/>
      <c r="E53" s="106"/>
      <c r="F53" s="106"/>
      <c r="G53" s="106"/>
      <c r="H53" s="106"/>
    </row>
    <row r="54" spans="1:8" s="344" customFormat="1" ht="15">
      <c r="A54" s="182"/>
      <c r="B54" s="229"/>
      <c r="C54" s="229"/>
      <c r="D54" s="229"/>
      <c r="E54" s="106"/>
      <c r="F54" s="106"/>
      <c r="G54" s="106"/>
      <c r="H54" s="106"/>
    </row>
    <row r="55" spans="1:8" s="344" customFormat="1" ht="15">
      <c r="A55" s="182"/>
      <c r="B55" s="229"/>
      <c r="C55" s="229"/>
      <c r="D55" s="229"/>
      <c r="E55" s="106"/>
      <c r="F55" s="106"/>
      <c r="G55" s="106"/>
      <c r="H55" s="106"/>
    </row>
    <row r="56" spans="1:8" s="344" customFormat="1" ht="15">
      <c r="A56" s="182"/>
      <c r="B56" s="229"/>
      <c r="C56" s="229"/>
      <c r="D56" s="229"/>
      <c r="E56" s="106"/>
      <c r="F56" s="106"/>
      <c r="G56" s="106"/>
      <c r="H56" s="106"/>
    </row>
    <row r="57" spans="1:8" s="344" customFormat="1" ht="15">
      <c r="A57" s="182"/>
      <c r="B57" s="229"/>
      <c r="C57" s="229"/>
      <c r="D57" s="229"/>
      <c r="E57" s="106"/>
      <c r="F57" s="106"/>
      <c r="G57" s="106"/>
      <c r="H57" s="106"/>
    </row>
    <row r="58" spans="1:8" s="344" customFormat="1" ht="15">
      <c r="A58" s="182"/>
      <c r="B58" s="229"/>
      <c r="C58" s="229"/>
      <c r="D58" s="229"/>
      <c r="E58" s="106"/>
      <c r="F58" s="106"/>
      <c r="G58" s="106"/>
      <c r="H58" s="106"/>
    </row>
    <row r="59" spans="1:8" s="344" customFormat="1" ht="15">
      <c r="A59" s="182"/>
      <c r="B59" s="229"/>
      <c r="C59" s="229"/>
      <c r="D59" s="229"/>
      <c r="E59" s="106"/>
      <c r="F59" s="106"/>
      <c r="G59" s="106"/>
      <c r="H59" s="106"/>
    </row>
    <row r="60" spans="1:8" s="344" customFormat="1" ht="15">
      <c r="A60" s="182"/>
      <c r="B60" s="229"/>
      <c r="C60" s="229"/>
      <c r="D60" s="229"/>
      <c r="E60" s="106"/>
      <c r="F60" s="106"/>
      <c r="G60" s="106"/>
      <c r="H60" s="106"/>
    </row>
    <row r="61" spans="1:8" s="344" customFormat="1" ht="15">
      <c r="A61" s="182"/>
      <c r="B61" s="229"/>
      <c r="C61" s="229"/>
      <c r="D61" s="229"/>
      <c r="E61" s="106"/>
      <c r="F61" s="106"/>
      <c r="G61" s="106"/>
      <c r="H61" s="106"/>
    </row>
    <row r="62" spans="1:8" s="344" customFormat="1" ht="15">
      <c r="A62" s="182"/>
      <c r="B62" s="229"/>
      <c r="C62" s="229"/>
      <c r="D62" s="229"/>
      <c r="E62" s="106"/>
      <c r="F62" s="106"/>
      <c r="G62" s="106"/>
      <c r="H62" s="106"/>
    </row>
    <row r="63" spans="1:8" s="344" customFormat="1" ht="15">
      <c r="A63" s="182"/>
      <c r="B63" s="229"/>
      <c r="C63" s="229"/>
      <c r="D63" s="229"/>
      <c r="E63" s="106"/>
      <c r="F63" s="106"/>
      <c r="G63" s="106"/>
      <c r="H63" s="106"/>
    </row>
    <row r="64" spans="1:8" s="344" customFormat="1" ht="15">
      <c r="A64" s="182"/>
      <c r="B64" s="229"/>
      <c r="C64" s="229"/>
      <c r="D64" s="229"/>
      <c r="E64" s="106"/>
      <c r="F64" s="106"/>
      <c r="G64" s="106"/>
      <c r="H64" s="106"/>
    </row>
    <row r="65" spans="1:8" s="344" customFormat="1" ht="15">
      <c r="A65" s="106"/>
      <c r="B65" s="106"/>
      <c r="C65" s="106"/>
      <c r="D65" s="106"/>
      <c r="E65" s="106"/>
      <c r="F65" s="106"/>
      <c r="G65" s="106"/>
      <c r="H65" s="106"/>
    </row>
    <row r="66" spans="1:8" s="344" customFormat="1" ht="15">
      <c r="A66" s="106"/>
      <c r="B66" s="106"/>
      <c r="C66" s="106"/>
      <c r="D66" s="106"/>
      <c r="E66" s="106"/>
      <c r="F66" s="106"/>
      <c r="G66" s="106"/>
      <c r="H66" s="106"/>
    </row>
    <row r="67" spans="1:8" s="344" customFormat="1" ht="15">
      <c r="A67" s="106"/>
      <c r="B67" s="106"/>
      <c r="C67" s="106"/>
      <c r="D67" s="106"/>
      <c r="E67" s="106"/>
      <c r="F67" s="106"/>
      <c r="G67" s="106"/>
      <c r="H67" s="106"/>
    </row>
    <row r="68" spans="1:8" s="344" customFormat="1" ht="15">
      <c r="A68" s="106"/>
      <c r="B68" s="106"/>
      <c r="C68" s="106"/>
      <c r="D68" s="106"/>
      <c r="E68" s="106"/>
      <c r="F68" s="106"/>
      <c r="G68" s="106"/>
      <c r="H68" s="106"/>
    </row>
    <row r="69" spans="1:8" s="344" customFormat="1" ht="15">
      <c r="A69" s="106"/>
      <c r="B69" s="106"/>
      <c r="C69" s="106"/>
      <c r="D69" s="106"/>
      <c r="E69" s="106"/>
      <c r="F69" s="106"/>
      <c r="G69" s="106"/>
      <c r="H69" s="106"/>
    </row>
    <row r="70" spans="1:8" s="344" customFormat="1" ht="15">
      <c r="A70" s="106"/>
      <c r="B70" s="106"/>
      <c r="C70" s="106"/>
      <c r="D70" s="106"/>
      <c r="E70" s="106"/>
      <c r="F70" s="106"/>
      <c r="G70" s="106"/>
      <c r="H70" s="106"/>
    </row>
    <row r="71" spans="1:8" s="344" customFormat="1" ht="15">
      <c r="A71" s="106"/>
      <c r="B71" s="106"/>
      <c r="C71" s="106"/>
      <c r="D71" s="106"/>
      <c r="E71" s="106"/>
      <c r="F71" s="106"/>
      <c r="G71" s="106"/>
      <c r="H71" s="106"/>
    </row>
    <row r="72" spans="1:8" s="344" customFormat="1" ht="15">
      <c r="A72" s="106"/>
      <c r="B72" s="106"/>
      <c r="C72" s="106"/>
      <c r="D72" s="106"/>
      <c r="E72" s="106"/>
      <c r="F72" s="106"/>
      <c r="G72" s="106"/>
      <c r="H72" s="106"/>
    </row>
    <row r="73" spans="1:8" s="344" customFormat="1" ht="15">
      <c r="A73" s="106"/>
      <c r="B73" s="106"/>
      <c r="C73" s="106"/>
      <c r="D73" s="106"/>
      <c r="E73" s="106"/>
      <c r="F73" s="106"/>
      <c r="G73" s="106"/>
      <c r="H73" s="106"/>
    </row>
    <row r="74" spans="1:8" s="344" customFormat="1" ht="15">
      <c r="A74" s="106"/>
      <c r="B74" s="106"/>
      <c r="C74" s="106"/>
      <c r="D74" s="106"/>
      <c r="E74" s="106"/>
      <c r="F74" s="106"/>
      <c r="G74" s="106"/>
      <c r="H74" s="106"/>
    </row>
    <row r="75" spans="1:8" s="344" customFormat="1" ht="15">
      <c r="A75" s="106"/>
      <c r="B75" s="106"/>
      <c r="C75" s="106"/>
      <c r="D75" s="106"/>
      <c r="E75" s="106"/>
      <c r="F75" s="106"/>
      <c r="G75" s="106"/>
      <c r="H75" s="106"/>
    </row>
    <row r="76" spans="1:8" s="344" customFormat="1" ht="15">
      <c r="A76" s="106"/>
      <c r="B76" s="106"/>
      <c r="C76" s="106"/>
      <c r="D76" s="106"/>
      <c r="E76" s="106"/>
      <c r="F76" s="106"/>
      <c r="G76" s="106"/>
      <c r="H76" s="106"/>
    </row>
    <row r="77" spans="1:8" s="344" customFormat="1" ht="15">
      <c r="A77" s="106"/>
      <c r="B77" s="106"/>
      <c r="C77" s="106"/>
      <c r="D77" s="106"/>
      <c r="E77" s="106"/>
      <c r="F77" s="106"/>
      <c r="G77" s="106"/>
      <c r="H77" s="106"/>
    </row>
    <row r="78" spans="1:8" s="344" customFormat="1" ht="15">
      <c r="A78" s="106"/>
      <c r="B78" s="106"/>
      <c r="C78" s="106"/>
      <c r="D78" s="106"/>
      <c r="E78" s="106"/>
      <c r="F78" s="106"/>
      <c r="G78" s="106"/>
      <c r="H78" s="106"/>
    </row>
    <row r="79" spans="1:8" s="344" customFormat="1" ht="15">
      <c r="A79" s="106"/>
      <c r="B79" s="106"/>
      <c r="C79" s="106"/>
      <c r="D79" s="106"/>
      <c r="E79" s="106"/>
      <c r="F79" s="106"/>
      <c r="G79" s="106"/>
      <c r="H79" s="106"/>
    </row>
    <row r="80" spans="1:8" s="344" customFormat="1" ht="15">
      <c r="A80" s="106"/>
      <c r="B80" s="106"/>
      <c r="C80" s="106"/>
      <c r="D80" s="106"/>
      <c r="E80" s="106"/>
      <c r="F80" s="106"/>
      <c r="G80" s="106"/>
      <c r="H80" s="106"/>
    </row>
    <row r="81" spans="1:8" s="344" customFormat="1" ht="15">
      <c r="A81" s="106"/>
      <c r="B81" s="106"/>
      <c r="C81" s="106"/>
      <c r="D81" s="106"/>
      <c r="E81" s="106"/>
      <c r="F81" s="106"/>
      <c r="G81" s="106"/>
      <c r="H81" s="106"/>
    </row>
    <row r="82" spans="1:8" s="344" customFormat="1" ht="15">
      <c r="A82" s="106"/>
      <c r="B82" s="106"/>
      <c r="C82" s="106"/>
      <c r="D82" s="106"/>
      <c r="E82" s="106"/>
      <c r="F82" s="106"/>
      <c r="G82" s="106"/>
      <c r="H82" s="106"/>
    </row>
    <row r="83" spans="1:8" s="344" customFormat="1" ht="15">
      <c r="A83" s="106"/>
      <c r="B83" s="106"/>
      <c r="C83" s="106"/>
      <c r="D83" s="106"/>
      <c r="E83" s="106"/>
      <c r="F83" s="106"/>
      <c r="G83" s="106"/>
      <c r="H83" s="106"/>
    </row>
    <row r="84" spans="1:8" s="344" customFormat="1" ht="15">
      <c r="A84" s="106"/>
      <c r="B84" s="106"/>
      <c r="C84" s="106"/>
      <c r="D84" s="106"/>
      <c r="E84" s="106"/>
      <c r="F84" s="106"/>
      <c r="G84" s="106"/>
      <c r="H84" s="106"/>
    </row>
    <row r="85" spans="1:8" s="344" customFormat="1" ht="15">
      <c r="A85" s="106"/>
      <c r="B85" s="106"/>
      <c r="C85" s="106"/>
      <c r="D85" s="106"/>
      <c r="E85" s="106"/>
      <c r="F85" s="106"/>
      <c r="G85" s="106"/>
      <c r="H85" s="106"/>
    </row>
    <row r="86" spans="1:8" s="344" customFormat="1" ht="15">
      <c r="A86" s="106"/>
      <c r="B86" s="106"/>
      <c r="C86" s="106"/>
      <c r="D86" s="106"/>
      <c r="E86" s="106"/>
      <c r="F86" s="106"/>
      <c r="G86" s="106"/>
      <c r="H86" s="106"/>
    </row>
    <row r="87" spans="1:8" s="344" customFormat="1" ht="15">
      <c r="A87" s="106"/>
      <c r="B87" s="106"/>
      <c r="C87" s="106"/>
      <c r="D87" s="106"/>
      <c r="E87" s="106"/>
      <c r="F87" s="106"/>
      <c r="G87" s="106"/>
      <c r="H87" s="106"/>
    </row>
    <row r="88" spans="1:8" s="344" customFormat="1" ht="15">
      <c r="A88" s="106"/>
      <c r="B88" s="106"/>
      <c r="C88" s="106"/>
      <c r="D88" s="106"/>
      <c r="E88" s="106"/>
      <c r="F88" s="106"/>
      <c r="G88" s="106"/>
      <c r="H88" s="106"/>
    </row>
    <row r="89" spans="1:8" s="344" customFormat="1" ht="15">
      <c r="A89" s="106"/>
      <c r="B89" s="106"/>
      <c r="C89" s="106"/>
      <c r="D89" s="106"/>
      <c r="E89" s="106"/>
      <c r="F89" s="106"/>
      <c r="G89" s="106"/>
      <c r="H89" s="106"/>
    </row>
    <row r="90" spans="1:8" s="344" customFormat="1" ht="15">
      <c r="A90" s="106"/>
      <c r="B90" s="106"/>
      <c r="C90" s="106"/>
      <c r="D90" s="106"/>
      <c r="E90" s="106"/>
      <c r="F90" s="106"/>
      <c r="G90" s="106"/>
      <c r="H90" s="106"/>
    </row>
    <row r="91" spans="1:8" s="344" customFormat="1" ht="15">
      <c r="A91" s="106"/>
      <c r="B91" s="106"/>
      <c r="C91" s="106"/>
      <c r="D91" s="106"/>
      <c r="E91" s="106"/>
      <c r="F91" s="106"/>
      <c r="G91" s="106"/>
      <c r="H91" s="106"/>
    </row>
    <row r="92" spans="1:8" s="344" customFormat="1" ht="15">
      <c r="A92" s="106"/>
      <c r="B92" s="106"/>
      <c r="C92" s="106"/>
      <c r="D92" s="106"/>
      <c r="E92" s="106"/>
      <c r="F92" s="106"/>
      <c r="G92" s="106"/>
      <c r="H92" s="106"/>
    </row>
    <row r="93" spans="1:8" s="344" customFormat="1" ht="15">
      <c r="A93" s="106"/>
      <c r="B93" s="106"/>
      <c r="C93" s="106"/>
      <c r="D93" s="106"/>
      <c r="E93" s="106"/>
      <c r="F93" s="106"/>
      <c r="G93" s="106"/>
      <c r="H93" s="106"/>
    </row>
    <row r="94" spans="1:8" s="344" customFormat="1" ht="15">
      <c r="A94" s="106"/>
      <c r="B94" s="106"/>
      <c r="C94" s="106"/>
      <c r="D94" s="106"/>
      <c r="E94" s="106"/>
      <c r="F94" s="106"/>
      <c r="G94" s="106"/>
      <c r="H94" s="106"/>
    </row>
    <row r="95" spans="1:8" s="344" customFormat="1" ht="15">
      <c r="A95" s="106"/>
      <c r="B95" s="106"/>
      <c r="C95" s="106"/>
      <c r="D95" s="106"/>
      <c r="E95" s="106"/>
      <c r="F95" s="106"/>
      <c r="G95" s="106"/>
      <c r="H95" s="106"/>
    </row>
    <row r="96" spans="1:8" s="344" customFormat="1" ht="15">
      <c r="A96" s="106"/>
      <c r="B96" s="106"/>
      <c r="C96" s="106"/>
      <c r="D96" s="106"/>
      <c r="E96" s="106"/>
      <c r="F96" s="106"/>
      <c r="G96" s="106"/>
      <c r="H96" s="106"/>
    </row>
    <row r="97" spans="1:8" s="344" customFormat="1" ht="15">
      <c r="A97" s="106"/>
      <c r="B97" s="106"/>
      <c r="C97" s="106"/>
      <c r="D97" s="106"/>
      <c r="E97" s="106"/>
      <c r="F97" s="106"/>
      <c r="G97" s="106"/>
      <c r="H97" s="106"/>
    </row>
    <row r="98" spans="1:8" s="344" customFormat="1" ht="15">
      <c r="A98" s="106"/>
      <c r="B98" s="106"/>
      <c r="C98" s="106"/>
      <c r="D98" s="106"/>
      <c r="E98" s="106"/>
      <c r="F98" s="106"/>
      <c r="G98" s="106"/>
      <c r="H98" s="106"/>
    </row>
    <row r="99" spans="1:8" s="344" customFormat="1" ht="15">
      <c r="A99" s="106"/>
      <c r="B99" s="106"/>
      <c r="C99" s="106"/>
      <c r="D99" s="106"/>
      <c r="E99" s="106"/>
      <c r="F99" s="106"/>
      <c r="G99" s="106"/>
      <c r="H99" s="106"/>
    </row>
    <row r="100" spans="1:8" s="344" customFormat="1" ht="15">
      <c r="A100" s="106"/>
      <c r="B100" s="106"/>
      <c r="C100" s="106"/>
      <c r="D100" s="106"/>
      <c r="E100" s="106"/>
      <c r="F100" s="106"/>
      <c r="G100" s="106"/>
      <c r="H100" s="106"/>
    </row>
    <row r="101" spans="1:8" s="344" customFormat="1" ht="15">
      <c r="A101" s="106"/>
      <c r="B101" s="106"/>
      <c r="C101" s="106"/>
      <c r="D101" s="106"/>
      <c r="E101" s="106"/>
      <c r="F101" s="106"/>
      <c r="G101" s="106"/>
      <c r="H101" s="106"/>
    </row>
    <row r="102" spans="1:8" s="344" customFormat="1" ht="15">
      <c r="A102" s="106"/>
      <c r="B102" s="106"/>
      <c r="C102" s="106"/>
      <c r="D102" s="106"/>
      <c r="E102" s="106"/>
      <c r="F102" s="106"/>
      <c r="G102" s="106"/>
      <c r="H102" s="106"/>
    </row>
    <row r="103" spans="1:8" s="344" customFormat="1" ht="15">
      <c r="A103" s="106"/>
      <c r="B103" s="106"/>
      <c r="C103" s="106"/>
      <c r="D103" s="106"/>
      <c r="E103" s="106"/>
      <c r="F103" s="106"/>
      <c r="G103" s="106"/>
      <c r="H103" s="106"/>
    </row>
    <row r="104" spans="1:8" s="344" customFormat="1" ht="15">
      <c r="A104" s="106"/>
      <c r="B104" s="106"/>
      <c r="C104" s="106"/>
      <c r="D104" s="106"/>
      <c r="E104" s="106"/>
      <c r="F104" s="106"/>
      <c r="G104" s="106"/>
      <c r="H104" s="106"/>
    </row>
    <row r="105" spans="1:8" s="344" customFormat="1" ht="15">
      <c r="A105" s="106"/>
      <c r="B105" s="106"/>
      <c r="C105" s="106"/>
      <c r="D105" s="106"/>
      <c r="E105" s="106"/>
      <c r="F105" s="106"/>
      <c r="G105" s="106"/>
      <c r="H105" s="106"/>
    </row>
    <row r="106" spans="1:8" s="344" customFormat="1" ht="15">
      <c r="A106" s="106"/>
      <c r="B106" s="106"/>
      <c r="C106" s="106"/>
      <c r="D106" s="106"/>
      <c r="E106" s="106"/>
      <c r="F106" s="106"/>
      <c r="G106" s="106"/>
      <c r="H106" s="106"/>
    </row>
    <row r="107" spans="1:8" s="344" customFormat="1" ht="15">
      <c r="A107" s="106"/>
      <c r="B107" s="106"/>
      <c r="C107" s="106"/>
      <c r="D107" s="106"/>
      <c r="E107" s="106"/>
      <c r="F107" s="106"/>
      <c r="G107" s="106"/>
      <c r="H107" s="106"/>
    </row>
    <row r="108" spans="1:8" s="344" customFormat="1" ht="15">
      <c r="A108" s="106"/>
      <c r="B108" s="106"/>
      <c r="C108" s="106"/>
      <c r="D108" s="106"/>
      <c r="E108" s="106"/>
      <c r="F108" s="106"/>
      <c r="G108" s="106"/>
      <c r="H108" s="106"/>
    </row>
    <row r="109" spans="1:8" s="344" customFormat="1" ht="15">
      <c r="A109" s="106"/>
      <c r="B109" s="106"/>
      <c r="C109" s="106"/>
      <c r="D109" s="106"/>
      <c r="E109" s="106"/>
      <c r="F109" s="106"/>
      <c r="G109" s="106"/>
      <c r="H109" s="106"/>
    </row>
    <row r="110" spans="1:8" s="344" customFormat="1" ht="15">
      <c r="A110" s="106"/>
      <c r="B110" s="106"/>
      <c r="C110" s="106"/>
      <c r="D110" s="106"/>
      <c r="E110" s="106"/>
      <c r="F110" s="106"/>
      <c r="G110" s="106"/>
      <c r="H110" s="106"/>
    </row>
    <row r="111" spans="1:8" s="344" customFormat="1" ht="15">
      <c r="A111" s="106"/>
      <c r="B111" s="106"/>
      <c r="C111" s="106"/>
      <c r="D111" s="106"/>
      <c r="E111" s="106"/>
      <c r="F111" s="106"/>
      <c r="G111" s="106"/>
      <c r="H111" s="106"/>
    </row>
    <row r="112" spans="1:8" s="344" customFormat="1" ht="15">
      <c r="A112" s="106"/>
      <c r="B112" s="106"/>
      <c r="C112" s="106"/>
      <c r="D112" s="106"/>
      <c r="E112" s="106"/>
      <c r="F112" s="106"/>
      <c r="G112" s="106"/>
      <c r="H112" s="106"/>
    </row>
    <row r="113" spans="1:8" s="344" customFormat="1" ht="15">
      <c r="A113" s="106"/>
      <c r="B113" s="106"/>
      <c r="C113" s="106"/>
      <c r="D113" s="106"/>
      <c r="E113" s="106"/>
      <c r="F113" s="106"/>
      <c r="G113" s="106"/>
      <c r="H113" s="106"/>
    </row>
    <row r="114" spans="1:8" s="344" customFormat="1" ht="15">
      <c r="A114" s="106"/>
      <c r="B114" s="106"/>
      <c r="C114" s="106"/>
      <c r="D114" s="106"/>
      <c r="E114" s="106"/>
      <c r="F114" s="106"/>
      <c r="G114" s="106"/>
      <c r="H114" s="106"/>
    </row>
    <row r="115" spans="1:8" s="344" customFormat="1" ht="15">
      <c r="A115" s="106"/>
      <c r="B115" s="106"/>
      <c r="C115" s="106"/>
      <c r="D115" s="106"/>
      <c r="E115" s="106"/>
      <c r="F115" s="106"/>
      <c r="G115" s="106"/>
      <c r="H115" s="106"/>
    </row>
    <row r="116" spans="1:8" s="344" customFormat="1" ht="15">
      <c r="A116" s="106"/>
      <c r="B116" s="106"/>
      <c r="C116" s="106"/>
      <c r="D116" s="106"/>
      <c r="E116" s="106"/>
      <c r="F116" s="106"/>
      <c r="G116" s="106"/>
      <c r="H116" s="106"/>
    </row>
    <row r="117" spans="1:8" s="344" customFormat="1" ht="15">
      <c r="A117" s="106"/>
      <c r="B117" s="106"/>
      <c r="C117" s="106"/>
      <c r="D117" s="106"/>
      <c r="E117" s="106"/>
      <c r="F117" s="106"/>
      <c r="G117" s="106"/>
      <c r="H117" s="106"/>
    </row>
    <row r="118" spans="1:8" s="344" customFormat="1" ht="15">
      <c r="A118" s="106"/>
      <c r="B118" s="106"/>
      <c r="C118" s="106"/>
      <c r="D118" s="106"/>
      <c r="E118" s="106"/>
      <c r="F118" s="106"/>
      <c r="G118" s="106"/>
      <c r="H118" s="106"/>
    </row>
    <row r="119" spans="1:8" s="344" customFormat="1" ht="15">
      <c r="A119" s="106"/>
      <c r="B119" s="106"/>
      <c r="C119" s="106"/>
      <c r="D119" s="106"/>
      <c r="E119" s="106"/>
      <c r="F119" s="106"/>
      <c r="G119" s="106"/>
      <c r="H119" s="106"/>
    </row>
    <row r="120" spans="1:8" s="344" customFormat="1" ht="15">
      <c r="A120" s="106"/>
      <c r="B120" s="106"/>
      <c r="C120" s="106"/>
      <c r="D120" s="106"/>
      <c r="E120" s="106"/>
      <c r="F120" s="106"/>
      <c r="G120" s="106"/>
      <c r="H120" s="106"/>
    </row>
    <row r="121" spans="1:8" s="344" customFormat="1" ht="15">
      <c r="A121" s="106"/>
      <c r="B121" s="106"/>
      <c r="C121" s="106"/>
      <c r="D121" s="106"/>
      <c r="E121" s="106"/>
      <c r="F121" s="106"/>
      <c r="G121" s="106"/>
      <c r="H121" s="106"/>
    </row>
    <row r="122" spans="1:8" s="344" customFormat="1" ht="15">
      <c r="A122" s="106"/>
      <c r="B122" s="106"/>
      <c r="C122" s="106"/>
      <c r="D122" s="106"/>
      <c r="E122" s="106"/>
      <c r="F122" s="106"/>
      <c r="G122" s="106"/>
      <c r="H122" s="106"/>
    </row>
    <row r="123" spans="1:8" s="344" customFormat="1" ht="15">
      <c r="A123" s="106"/>
      <c r="B123" s="106"/>
      <c r="C123" s="106"/>
      <c r="D123" s="106"/>
      <c r="E123" s="106"/>
      <c r="F123" s="106"/>
      <c r="G123" s="106"/>
      <c r="H123" s="106"/>
    </row>
    <row r="124" spans="1:8" s="344" customFormat="1" ht="15">
      <c r="A124" s="106"/>
      <c r="B124" s="106"/>
      <c r="C124" s="106"/>
      <c r="D124" s="106"/>
      <c r="E124" s="106"/>
      <c r="F124" s="106"/>
      <c r="G124" s="106"/>
      <c r="H124" s="106"/>
    </row>
    <row r="125" spans="1:8" s="344" customFormat="1" ht="15">
      <c r="A125" s="106"/>
      <c r="B125" s="106"/>
      <c r="C125" s="106"/>
      <c r="D125" s="106"/>
      <c r="E125" s="106"/>
      <c r="F125" s="106"/>
      <c r="G125" s="106"/>
      <c r="H125" s="106"/>
    </row>
    <row r="126" spans="1:8" s="344" customFormat="1" ht="15">
      <c r="A126" s="106"/>
      <c r="B126" s="106"/>
      <c r="C126" s="106"/>
      <c r="D126" s="106"/>
      <c r="E126" s="106"/>
      <c r="F126" s="106"/>
      <c r="G126" s="106"/>
      <c r="H126" s="106"/>
    </row>
    <row r="127" spans="1:8" s="344" customFormat="1" ht="15">
      <c r="A127" s="106"/>
      <c r="B127" s="106"/>
      <c r="C127" s="106"/>
      <c r="D127" s="106"/>
      <c r="E127" s="106"/>
      <c r="F127" s="106"/>
      <c r="G127" s="106"/>
      <c r="H127" s="106"/>
    </row>
    <row r="128" spans="1:8" s="344" customFormat="1" ht="15">
      <c r="A128" s="106"/>
      <c r="B128" s="106"/>
      <c r="C128" s="106"/>
      <c r="D128" s="106"/>
      <c r="E128" s="106"/>
      <c r="F128" s="106"/>
      <c r="G128" s="106"/>
      <c r="H128" s="106"/>
    </row>
    <row r="129" spans="1:8" s="344" customFormat="1" ht="15">
      <c r="A129" s="106"/>
      <c r="B129" s="106"/>
      <c r="C129" s="106"/>
      <c r="D129" s="106"/>
      <c r="E129" s="106"/>
      <c r="F129" s="106"/>
      <c r="G129" s="106"/>
      <c r="H129" s="106"/>
    </row>
    <row r="130" spans="1:8" s="344" customFormat="1" ht="15">
      <c r="A130" s="106"/>
      <c r="B130" s="106"/>
      <c r="C130" s="106"/>
      <c r="D130" s="106"/>
      <c r="E130" s="106"/>
      <c r="F130" s="106"/>
      <c r="G130" s="106"/>
      <c r="H130" s="106"/>
    </row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</sheetData>
  <mergeCells count="4">
    <mergeCell ref="A27:A28"/>
    <mergeCell ref="B27:B28"/>
    <mergeCell ref="C27:D27"/>
    <mergeCell ref="C34:D34"/>
  </mergeCells>
  <hyperlinks>
    <hyperlink ref="I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showGridLines="0" zoomScale="80" zoomScaleNormal="80" zoomScaleSheetLayoutView="80" workbookViewId="0" topLeftCell="A1">
      <selection activeCell="G1" sqref="G1"/>
    </sheetView>
  </sheetViews>
  <sheetFormatPr defaultColWidth="12.57421875" defaultRowHeight="15"/>
  <cols>
    <col min="1" max="1" width="27.7109375" style="1" customWidth="1"/>
    <col min="2" max="2" width="18.00390625" style="2" customWidth="1"/>
    <col min="3" max="5" width="24.28125" style="1" customWidth="1"/>
    <col min="6" max="6" width="6.8515625" style="1" customWidth="1"/>
    <col min="7" max="16384" width="12.57421875" style="1" customWidth="1"/>
  </cols>
  <sheetData>
    <row r="1" ht="41.25" customHeight="1"/>
    <row r="2" spans="1:5" ht="18">
      <c r="A2" s="33"/>
      <c r="B2" s="1"/>
      <c r="C2" s="90" t="s">
        <v>297</v>
      </c>
      <c r="E2" s="35"/>
    </row>
    <row r="3" spans="1:7" ht="18">
      <c r="A3" s="33"/>
      <c r="B3" s="1"/>
      <c r="C3" s="90" t="s">
        <v>312</v>
      </c>
      <c r="E3" s="35"/>
      <c r="G3" s="65" t="s">
        <v>179</v>
      </c>
    </row>
    <row r="4" spans="1:5" ht="18">
      <c r="A4" s="33"/>
      <c r="B4" s="1"/>
      <c r="C4" s="90" t="s">
        <v>298</v>
      </c>
      <c r="E4" s="35"/>
    </row>
    <row r="5" spans="1:5" ht="14.4">
      <c r="A5" s="33"/>
      <c r="B5" s="1"/>
      <c r="C5" s="92" t="s">
        <v>308</v>
      </c>
      <c r="E5" s="35"/>
    </row>
    <row r="6" spans="1:5" ht="15">
      <c r="A6" s="33"/>
      <c r="B6" s="34"/>
      <c r="C6" s="35"/>
      <c r="D6" s="35"/>
      <c r="E6" s="35"/>
    </row>
    <row r="7" spans="1:5" ht="15">
      <c r="A7" s="33"/>
      <c r="B7" s="34"/>
      <c r="C7" s="35"/>
      <c r="D7" s="35"/>
      <c r="E7" s="35"/>
    </row>
    <row r="8" spans="1:5" ht="15">
      <c r="A8" s="33"/>
      <c r="B8" s="34"/>
      <c r="C8" s="35"/>
      <c r="D8" s="35"/>
      <c r="E8" s="35"/>
    </row>
    <row r="9" spans="1:5" ht="15">
      <c r="A9" s="33"/>
      <c r="B9" s="34"/>
      <c r="C9" s="35"/>
      <c r="D9" s="35"/>
      <c r="E9" s="35"/>
    </row>
    <row r="10" spans="1:5" ht="15">
      <c r="A10" s="33"/>
      <c r="B10" s="34"/>
      <c r="C10" s="35"/>
      <c r="D10" s="35"/>
      <c r="E10" s="35"/>
    </row>
    <row r="11" spans="1:5" ht="15">
      <c r="A11" s="33"/>
      <c r="B11" s="34"/>
      <c r="C11" s="35"/>
      <c r="D11" s="35"/>
      <c r="E11" s="35"/>
    </row>
    <row r="12" spans="1:5" ht="15">
      <c r="A12" s="33"/>
      <c r="B12" s="34"/>
      <c r="C12" s="35"/>
      <c r="D12" s="35"/>
      <c r="E12" s="35"/>
    </row>
    <row r="13" spans="1:5" ht="15">
      <c r="A13" s="33"/>
      <c r="B13" s="34"/>
      <c r="C13" s="35"/>
      <c r="D13" s="35"/>
      <c r="E13" s="35"/>
    </row>
    <row r="14" spans="1:5" ht="15">
      <c r="A14" s="33"/>
      <c r="B14" s="34"/>
      <c r="C14" s="35"/>
      <c r="D14" s="35"/>
      <c r="E14" s="35"/>
    </row>
    <row r="15" spans="1:5" ht="15">
      <c r="A15" s="33"/>
      <c r="B15" s="34"/>
      <c r="C15" s="35"/>
      <c r="D15" s="35"/>
      <c r="E15" s="35"/>
    </row>
    <row r="16" spans="1:5" ht="15">
      <c r="A16" s="33"/>
      <c r="B16" s="34"/>
      <c r="C16" s="35"/>
      <c r="D16" s="35"/>
      <c r="E16" s="35"/>
    </row>
    <row r="17" spans="1:5" ht="15">
      <c r="A17" s="33"/>
      <c r="B17" s="34"/>
      <c r="C17" s="35"/>
      <c r="D17" s="35"/>
      <c r="E17" s="35"/>
    </row>
    <row r="18" spans="1:5" ht="15">
      <c r="A18" s="33"/>
      <c r="B18" s="34"/>
      <c r="C18" s="35"/>
      <c r="D18" s="35"/>
      <c r="E18" s="35"/>
    </row>
    <row r="19" spans="1:5" ht="15">
      <c r="A19" s="33"/>
      <c r="B19" s="34"/>
      <c r="C19" s="35"/>
      <c r="D19" s="35"/>
      <c r="E19" s="35"/>
    </row>
    <row r="20" spans="1:5" ht="15">
      <c r="A20" s="33"/>
      <c r="B20" s="34"/>
      <c r="C20" s="35"/>
      <c r="D20" s="35"/>
      <c r="E20" s="35"/>
    </row>
    <row r="21" spans="1:5" ht="15">
      <c r="A21" s="33"/>
      <c r="B21" s="34"/>
      <c r="C21" s="35"/>
      <c r="D21" s="35"/>
      <c r="E21" s="35"/>
    </row>
    <row r="22" spans="1:5" ht="15">
      <c r="A22" s="33"/>
      <c r="B22" s="34"/>
      <c r="C22" s="35"/>
      <c r="D22" s="35"/>
      <c r="E22" s="35"/>
    </row>
    <row r="23" spans="1:5" ht="15">
      <c r="A23" s="33"/>
      <c r="B23" s="34"/>
      <c r="C23" s="35"/>
      <c r="D23" s="35"/>
      <c r="E23" s="35"/>
    </row>
    <row r="24" spans="1:5" ht="15">
      <c r="A24" s="33"/>
      <c r="B24" s="34"/>
      <c r="C24" s="35"/>
      <c r="D24" s="35"/>
      <c r="E24" s="35"/>
    </row>
    <row r="25" spans="1:5" ht="15">
      <c r="A25" s="33"/>
      <c r="B25" s="34"/>
      <c r="C25" s="35"/>
      <c r="D25" s="35"/>
      <c r="E25" s="35"/>
    </row>
    <row r="26" spans="1:5" ht="37.5" customHeight="1">
      <c r="A26" s="33"/>
      <c r="B26" s="34"/>
      <c r="C26" s="35"/>
      <c r="D26" s="35"/>
      <c r="E26" s="35"/>
    </row>
    <row r="27" spans="1:5" ht="37.5" customHeight="1">
      <c r="A27" s="33"/>
      <c r="B27" s="34"/>
      <c r="C27" s="35"/>
      <c r="D27" s="35"/>
      <c r="E27" s="35"/>
    </row>
    <row r="28" spans="1:5" ht="15">
      <c r="A28" s="33"/>
      <c r="B28" s="34"/>
      <c r="C28" s="35"/>
      <c r="D28" s="35"/>
      <c r="E28" s="35"/>
    </row>
    <row r="29" spans="1:11" ht="15">
      <c r="A29" s="80"/>
      <c r="B29" s="81"/>
      <c r="C29" s="82"/>
      <c r="D29" s="82"/>
      <c r="E29" s="82"/>
      <c r="F29" s="67"/>
      <c r="G29" s="67"/>
      <c r="H29" s="67"/>
      <c r="I29" s="67"/>
      <c r="J29" s="67"/>
      <c r="K29" s="67"/>
    </row>
    <row r="30" spans="1:11" ht="15">
      <c r="A30" s="80"/>
      <c r="B30" s="81"/>
      <c r="C30" s="82"/>
      <c r="D30" s="82"/>
      <c r="E30" s="82"/>
      <c r="F30" s="67"/>
      <c r="G30" s="67"/>
      <c r="H30" s="67"/>
      <c r="I30" s="67"/>
      <c r="J30" s="67"/>
      <c r="K30" s="67"/>
    </row>
    <row r="31" spans="1:11" ht="15">
      <c r="A31" s="80"/>
      <c r="B31" s="81"/>
      <c r="C31" s="82"/>
      <c r="D31" s="82"/>
      <c r="E31" s="82"/>
      <c r="F31" s="67"/>
      <c r="G31" s="67"/>
      <c r="H31" s="67"/>
      <c r="I31" s="67"/>
      <c r="J31" s="67"/>
      <c r="K31" s="67"/>
    </row>
    <row r="32" spans="1:11" ht="15">
      <c r="A32" s="80"/>
      <c r="B32" s="81"/>
      <c r="C32" s="82"/>
      <c r="D32" s="82"/>
      <c r="E32" s="82"/>
      <c r="F32" s="67"/>
      <c r="G32" s="67"/>
      <c r="H32" s="67"/>
      <c r="I32" s="67"/>
      <c r="J32" s="67"/>
      <c r="K32" s="67"/>
    </row>
    <row r="33" spans="1:5" s="67" customFormat="1" ht="15">
      <c r="A33" s="80"/>
      <c r="B33" s="81"/>
      <c r="C33" s="82"/>
      <c r="D33" s="82"/>
      <c r="E33" s="82"/>
    </row>
    <row r="34" spans="1:3" s="108" customFormat="1" ht="15">
      <c r="A34" s="106"/>
      <c r="B34" s="107"/>
      <c r="C34" s="106"/>
    </row>
    <row r="35" spans="1:3" s="108" customFormat="1" ht="15">
      <c r="A35" s="106"/>
      <c r="B35" s="107"/>
      <c r="C35" s="106"/>
    </row>
    <row r="36" spans="1:3" s="108" customFormat="1" ht="15">
      <c r="A36" s="352" t="s">
        <v>0</v>
      </c>
      <c r="B36" s="352" t="s">
        <v>1</v>
      </c>
      <c r="C36" s="106"/>
    </row>
    <row r="37" spans="1:3" s="108" customFormat="1" ht="15">
      <c r="A37" s="352"/>
      <c r="B37" s="352"/>
      <c r="C37" s="106"/>
    </row>
    <row r="38" spans="1:3" s="108" customFormat="1" ht="15">
      <c r="A38" s="109"/>
      <c r="B38" s="110"/>
      <c r="C38" s="106"/>
    </row>
    <row r="39" spans="1:3" s="108" customFormat="1" ht="15">
      <c r="A39" s="111" t="s">
        <v>1</v>
      </c>
      <c r="B39" s="112"/>
      <c r="C39" s="106"/>
    </row>
    <row r="40" spans="1:3" s="108" customFormat="1" ht="15">
      <c r="A40" s="108" t="s">
        <v>21</v>
      </c>
      <c r="B40" s="113">
        <v>492568</v>
      </c>
      <c r="C40" s="114">
        <v>0.2558305736877314</v>
      </c>
    </row>
    <row r="41" spans="1:3" s="108" customFormat="1" ht="15">
      <c r="A41" s="108" t="s">
        <v>14</v>
      </c>
      <c r="B41" s="113">
        <v>362857</v>
      </c>
      <c r="C41" s="114">
        <v>0.188461114966074</v>
      </c>
    </row>
    <row r="42" spans="1:3" s="108" customFormat="1" ht="15">
      <c r="A42" s="108" t="s">
        <v>238</v>
      </c>
      <c r="B42" s="113">
        <v>152231</v>
      </c>
      <c r="C42" s="114">
        <v>0.07906592402075863</v>
      </c>
    </row>
    <row r="43" spans="1:3" s="108" customFormat="1" ht="15">
      <c r="A43" s="108" t="s">
        <v>5</v>
      </c>
      <c r="B43" s="113">
        <v>124069</v>
      </c>
      <c r="C43" s="114">
        <v>0.06443910982212232</v>
      </c>
    </row>
    <row r="44" spans="1:3" s="108" customFormat="1" ht="15">
      <c r="A44" s="108" t="s">
        <v>237</v>
      </c>
      <c r="B44" s="113">
        <v>111259</v>
      </c>
      <c r="C44" s="114">
        <v>0.05778583626610601</v>
      </c>
    </row>
    <row r="45" spans="1:3" s="108" customFormat="1" ht="15">
      <c r="A45" s="108" t="s">
        <v>23</v>
      </c>
      <c r="B45" s="113">
        <v>87752</v>
      </c>
      <c r="C45" s="114">
        <v>0.045576741693016606</v>
      </c>
    </row>
    <row r="46" spans="1:3" s="108" customFormat="1" ht="15">
      <c r="A46" s="108" t="s">
        <v>11</v>
      </c>
      <c r="B46" s="113">
        <v>89556</v>
      </c>
      <c r="C46" s="114">
        <v>0.04651370543189665</v>
      </c>
    </row>
    <row r="47" spans="1:3" s="108" customFormat="1" ht="15">
      <c r="A47" s="108" t="s">
        <v>48</v>
      </c>
      <c r="B47" s="113">
        <v>63407</v>
      </c>
      <c r="C47" s="114">
        <v>0.03293240564920576</v>
      </c>
    </row>
    <row r="48" spans="1:3" s="108" customFormat="1" ht="27.6">
      <c r="A48" s="115" t="s">
        <v>322</v>
      </c>
      <c r="B48" s="113">
        <v>61886</v>
      </c>
      <c r="C48" s="114">
        <v>0.032142426798409444</v>
      </c>
    </row>
    <row r="49" spans="1:3" s="108" customFormat="1" ht="15">
      <c r="A49" s="108" t="s">
        <v>9</v>
      </c>
      <c r="B49" s="113">
        <v>59638</v>
      </c>
      <c r="C49" s="114">
        <v>0.03097485779341923</v>
      </c>
    </row>
    <row r="50" spans="1:3" s="108" customFormat="1" ht="15">
      <c r="A50" s="108" t="s">
        <v>10</v>
      </c>
      <c r="B50" s="113">
        <v>54356</v>
      </c>
      <c r="C50" s="114">
        <v>0.02823148613667621</v>
      </c>
    </row>
    <row r="51" spans="1:3" s="108" customFormat="1" ht="15">
      <c r="A51" s="108" t="s">
        <v>15</v>
      </c>
      <c r="B51" s="113">
        <v>50246</v>
      </c>
      <c r="C51" s="114">
        <v>0.02609682928146723</v>
      </c>
    </row>
    <row r="52" spans="1:3" s="108" customFormat="1" ht="15">
      <c r="A52" s="108" t="s">
        <v>12</v>
      </c>
      <c r="B52" s="113">
        <v>44379</v>
      </c>
      <c r="C52" s="114">
        <v>0.023049619605187165</v>
      </c>
    </row>
    <row r="53" spans="1:3" s="108" customFormat="1" ht="27.6">
      <c r="A53" s="116" t="s">
        <v>323</v>
      </c>
      <c r="B53" s="113">
        <v>171164</v>
      </c>
      <c r="C53" s="114">
        <v>0.08889936884792933</v>
      </c>
    </row>
    <row r="54" spans="2:3" s="108" customFormat="1" ht="15">
      <c r="B54" s="117">
        <v>1925368</v>
      </c>
      <c r="C54" s="118">
        <v>1</v>
      </c>
    </row>
    <row r="55" s="108" customFormat="1" ht="15">
      <c r="B55" s="113"/>
    </row>
    <row r="56" s="108" customFormat="1" ht="15">
      <c r="B56" s="113"/>
    </row>
    <row r="57" s="108" customFormat="1" ht="15">
      <c r="B57" s="113"/>
    </row>
    <row r="58" s="108" customFormat="1" ht="15">
      <c r="B58" s="113"/>
    </row>
    <row r="59" s="108" customFormat="1" ht="15">
      <c r="B59" s="113"/>
    </row>
    <row r="60" s="108" customFormat="1" ht="15">
      <c r="B60" s="113"/>
    </row>
    <row r="61" s="108" customFormat="1" ht="15">
      <c r="B61" s="113"/>
    </row>
    <row r="62" s="108" customFormat="1" ht="15">
      <c r="B62" s="113"/>
    </row>
    <row r="63" s="108" customFormat="1" ht="15">
      <c r="B63" s="113"/>
    </row>
    <row r="64" s="108" customFormat="1" ht="15">
      <c r="B64" s="113"/>
    </row>
    <row r="65" s="108" customFormat="1" ht="15">
      <c r="B65" s="113"/>
    </row>
    <row r="66" s="108" customFormat="1" ht="15">
      <c r="B66" s="113"/>
    </row>
    <row r="67" s="108" customFormat="1" ht="15">
      <c r="B67" s="113"/>
    </row>
    <row r="112" s="67" customFormat="1" ht="15">
      <c r="B112" s="68"/>
    </row>
    <row r="113" s="67" customFormat="1" ht="15">
      <c r="B113" s="68"/>
    </row>
    <row r="114" s="67" customFormat="1" ht="15">
      <c r="B114" s="68"/>
    </row>
    <row r="115" s="67" customFormat="1" ht="15">
      <c r="B115" s="68"/>
    </row>
    <row r="116" s="67" customFormat="1" ht="15">
      <c r="B116" s="68"/>
    </row>
    <row r="117" s="67" customFormat="1" ht="15">
      <c r="B117" s="68"/>
    </row>
    <row r="118" s="67" customFormat="1" ht="15">
      <c r="B118" s="68"/>
    </row>
    <row r="119" s="67" customFormat="1" ht="15">
      <c r="B119" s="68"/>
    </row>
    <row r="120" s="67" customFormat="1" ht="15">
      <c r="B120" s="68"/>
    </row>
    <row r="121" s="67" customFormat="1" ht="15">
      <c r="B121" s="68"/>
    </row>
  </sheetData>
  <mergeCells count="2">
    <mergeCell ref="A36:A37"/>
    <mergeCell ref="B36:B37"/>
  </mergeCells>
  <hyperlinks>
    <hyperlink ref="G3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32"/>
  <sheetViews>
    <sheetView showGridLines="0" zoomScale="80" zoomScaleNormal="80" zoomScaleSheetLayoutView="80" workbookViewId="0" topLeftCell="A7"/>
  </sheetViews>
  <sheetFormatPr defaultColWidth="11.421875" defaultRowHeight="15"/>
  <cols>
    <col min="1" max="9" width="11.421875" style="3" customWidth="1"/>
    <col min="10" max="10" width="25.57421875" style="3" customWidth="1"/>
    <col min="11" max="12" width="16.421875" style="3" customWidth="1"/>
    <col min="13" max="48" width="16.421875" style="3" hidden="1" customWidth="1"/>
    <col min="49" max="49" width="11.57421875" style="100" customWidth="1"/>
    <col min="50" max="54" width="11.421875" style="100" customWidth="1"/>
    <col min="55" max="265" width="11.421875" style="3" customWidth="1"/>
    <col min="266" max="303" width="16.421875" style="3" customWidth="1"/>
    <col min="304" max="521" width="11.421875" style="3" customWidth="1"/>
    <col min="522" max="559" width="16.421875" style="3" customWidth="1"/>
    <col min="560" max="777" width="11.421875" style="3" customWidth="1"/>
    <col min="778" max="815" width="16.421875" style="3" customWidth="1"/>
    <col min="816" max="1033" width="11.421875" style="3" customWidth="1"/>
    <col min="1034" max="1071" width="16.421875" style="3" customWidth="1"/>
    <col min="1072" max="1289" width="11.421875" style="3" customWidth="1"/>
    <col min="1290" max="1327" width="16.421875" style="3" customWidth="1"/>
    <col min="1328" max="1545" width="11.421875" style="3" customWidth="1"/>
    <col min="1546" max="1583" width="16.421875" style="3" customWidth="1"/>
    <col min="1584" max="1801" width="11.421875" style="3" customWidth="1"/>
    <col min="1802" max="1839" width="16.421875" style="3" customWidth="1"/>
    <col min="1840" max="2057" width="11.421875" style="3" customWidth="1"/>
    <col min="2058" max="2095" width="16.421875" style="3" customWidth="1"/>
    <col min="2096" max="2313" width="11.421875" style="3" customWidth="1"/>
    <col min="2314" max="2351" width="16.421875" style="3" customWidth="1"/>
    <col min="2352" max="2569" width="11.421875" style="3" customWidth="1"/>
    <col min="2570" max="2607" width="16.421875" style="3" customWidth="1"/>
    <col min="2608" max="2825" width="11.421875" style="3" customWidth="1"/>
    <col min="2826" max="2863" width="16.421875" style="3" customWidth="1"/>
    <col min="2864" max="3081" width="11.421875" style="3" customWidth="1"/>
    <col min="3082" max="3119" width="16.421875" style="3" customWidth="1"/>
    <col min="3120" max="3337" width="11.421875" style="3" customWidth="1"/>
    <col min="3338" max="3375" width="16.421875" style="3" customWidth="1"/>
    <col min="3376" max="3593" width="11.421875" style="3" customWidth="1"/>
    <col min="3594" max="3631" width="16.421875" style="3" customWidth="1"/>
    <col min="3632" max="3849" width="11.421875" style="3" customWidth="1"/>
    <col min="3850" max="3887" width="16.421875" style="3" customWidth="1"/>
    <col min="3888" max="4105" width="11.421875" style="3" customWidth="1"/>
    <col min="4106" max="4143" width="16.421875" style="3" customWidth="1"/>
    <col min="4144" max="4361" width="11.421875" style="3" customWidth="1"/>
    <col min="4362" max="4399" width="16.421875" style="3" customWidth="1"/>
    <col min="4400" max="4617" width="11.421875" style="3" customWidth="1"/>
    <col min="4618" max="4655" width="16.421875" style="3" customWidth="1"/>
    <col min="4656" max="4873" width="11.421875" style="3" customWidth="1"/>
    <col min="4874" max="4911" width="16.421875" style="3" customWidth="1"/>
    <col min="4912" max="5129" width="11.421875" style="3" customWidth="1"/>
    <col min="5130" max="5167" width="16.421875" style="3" customWidth="1"/>
    <col min="5168" max="5385" width="11.421875" style="3" customWidth="1"/>
    <col min="5386" max="5423" width="16.421875" style="3" customWidth="1"/>
    <col min="5424" max="5641" width="11.421875" style="3" customWidth="1"/>
    <col min="5642" max="5679" width="16.421875" style="3" customWidth="1"/>
    <col min="5680" max="5897" width="11.421875" style="3" customWidth="1"/>
    <col min="5898" max="5935" width="16.421875" style="3" customWidth="1"/>
    <col min="5936" max="6153" width="11.421875" style="3" customWidth="1"/>
    <col min="6154" max="6191" width="16.421875" style="3" customWidth="1"/>
    <col min="6192" max="6409" width="11.421875" style="3" customWidth="1"/>
    <col min="6410" max="6447" width="16.421875" style="3" customWidth="1"/>
    <col min="6448" max="6665" width="11.421875" style="3" customWidth="1"/>
    <col min="6666" max="6703" width="16.421875" style="3" customWidth="1"/>
    <col min="6704" max="6921" width="11.421875" style="3" customWidth="1"/>
    <col min="6922" max="6959" width="16.421875" style="3" customWidth="1"/>
    <col min="6960" max="7177" width="11.421875" style="3" customWidth="1"/>
    <col min="7178" max="7215" width="16.421875" style="3" customWidth="1"/>
    <col min="7216" max="7433" width="11.421875" style="3" customWidth="1"/>
    <col min="7434" max="7471" width="16.421875" style="3" customWidth="1"/>
    <col min="7472" max="7689" width="11.421875" style="3" customWidth="1"/>
    <col min="7690" max="7727" width="16.421875" style="3" customWidth="1"/>
    <col min="7728" max="7945" width="11.421875" style="3" customWidth="1"/>
    <col min="7946" max="7983" width="16.421875" style="3" customWidth="1"/>
    <col min="7984" max="8201" width="11.421875" style="3" customWidth="1"/>
    <col min="8202" max="8239" width="16.421875" style="3" customWidth="1"/>
    <col min="8240" max="8457" width="11.421875" style="3" customWidth="1"/>
    <col min="8458" max="8495" width="16.421875" style="3" customWidth="1"/>
    <col min="8496" max="8713" width="11.421875" style="3" customWidth="1"/>
    <col min="8714" max="8751" width="16.421875" style="3" customWidth="1"/>
    <col min="8752" max="8969" width="11.421875" style="3" customWidth="1"/>
    <col min="8970" max="9007" width="16.421875" style="3" customWidth="1"/>
    <col min="9008" max="9225" width="11.421875" style="3" customWidth="1"/>
    <col min="9226" max="9263" width="16.421875" style="3" customWidth="1"/>
    <col min="9264" max="9481" width="11.421875" style="3" customWidth="1"/>
    <col min="9482" max="9519" width="16.421875" style="3" customWidth="1"/>
    <col min="9520" max="9737" width="11.421875" style="3" customWidth="1"/>
    <col min="9738" max="9775" width="16.421875" style="3" customWidth="1"/>
    <col min="9776" max="9993" width="11.421875" style="3" customWidth="1"/>
    <col min="9994" max="10031" width="16.421875" style="3" customWidth="1"/>
    <col min="10032" max="10249" width="11.421875" style="3" customWidth="1"/>
    <col min="10250" max="10287" width="16.421875" style="3" customWidth="1"/>
    <col min="10288" max="10505" width="11.421875" style="3" customWidth="1"/>
    <col min="10506" max="10543" width="16.421875" style="3" customWidth="1"/>
    <col min="10544" max="10761" width="11.421875" style="3" customWidth="1"/>
    <col min="10762" max="10799" width="16.421875" style="3" customWidth="1"/>
    <col min="10800" max="11017" width="11.421875" style="3" customWidth="1"/>
    <col min="11018" max="11055" width="16.421875" style="3" customWidth="1"/>
    <col min="11056" max="11273" width="11.421875" style="3" customWidth="1"/>
    <col min="11274" max="11311" width="16.421875" style="3" customWidth="1"/>
    <col min="11312" max="11529" width="11.421875" style="3" customWidth="1"/>
    <col min="11530" max="11567" width="16.421875" style="3" customWidth="1"/>
    <col min="11568" max="11785" width="11.421875" style="3" customWidth="1"/>
    <col min="11786" max="11823" width="16.421875" style="3" customWidth="1"/>
    <col min="11824" max="12041" width="11.421875" style="3" customWidth="1"/>
    <col min="12042" max="12079" width="16.421875" style="3" customWidth="1"/>
    <col min="12080" max="12297" width="11.421875" style="3" customWidth="1"/>
    <col min="12298" max="12335" width="16.421875" style="3" customWidth="1"/>
    <col min="12336" max="12553" width="11.421875" style="3" customWidth="1"/>
    <col min="12554" max="12591" width="16.421875" style="3" customWidth="1"/>
    <col min="12592" max="12809" width="11.421875" style="3" customWidth="1"/>
    <col min="12810" max="12847" width="16.421875" style="3" customWidth="1"/>
    <col min="12848" max="13065" width="11.421875" style="3" customWidth="1"/>
    <col min="13066" max="13103" width="16.421875" style="3" customWidth="1"/>
    <col min="13104" max="13321" width="11.421875" style="3" customWidth="1"/>
    <col min="13322" max="13359" width="16.421875" style="3" customWidth="1"/>
    <col min="13360" max="13577" width="11.421875" style="3" customWidth="1"/>
    <col min="13578" max="13615" width="16.421875" style="3" customWidth="1"/>
    <col min="13616" max="13833" width="11.421875" style="3" customWidth="1"/>
    <col min="13834" max="13871" width="16.421875" style="3" customWidth="1"/>
    <col min="13872" max="14089" width="11.421875" style="3" customWidth="1"/>
    <col min="14090" max="14127" width="16.421875" style="3" customWidth="1"/>
    <col min="14128" max="14345" width="11.421875" style="3" customWidth="1"/>
    <col min="14346" max="14383" width="16.421875" style="3" customWidth="1"/>
    <col min="14384" max="14601" width="11.421875" style="3" customWidth="1"/>
    <col min="14602" max="14639" width="16.421875" style="3" customWidth="1"/>
    <col min="14640" max="14857" width="11.421875" style="3" customWidth="1"/>
    <col min="14858" max="14895" width="16.421875" style="3" customWidth="1"/>
    <col min="14896" max="15113" width="11.421875" style="3" customWidth="1"/>
    <col min="15114" max="15151" width="16.421875" style="3" customWidth="1"/>
    <col min="15152" max="15369" width="11.421875" style="3" customWidth="1"/>
    <col min="15370" max="15407" width="16.421875" style="3" customWidth="1"/>
    <col min="15408" max="15625" width="11.421875" style="3" customWidth="1"/>
    <col min="15626" max="15663" width="16.421875" style="3" customWidth="1"/>
    <col min="15664" max="15881" width="11.421875" style="3" customWidth="1"/>
    <col min="15882" max="15919" width="16.421875" style="3" customWidth="1"/>
    <col min="15920" max="16137" width="11.421875" style="3" customWidth="1"/>
    <col min="16138" max="16175" width="16.421875" style="3" customWidth="1"/>
    <col min="16176" max="16384" width="11.421875" style="3" customWidth="1"/>
  </cols>
  <sheetData>
    <row r="1" ht="15"/>
    <row r="2" ht="15"/>
    <row r="3" ht="15">
      <c r="K3" s="25" t="s">
        <v>179</v>
      </c>
    </row>
    <row r="8" spans="51:52" ht="15">
      <c r="AY8" s="100" t="s">
        <v>319</v>
      </c>
      <c r="AZ8" s="100" t="s">
        <v>320</v>
      </c>
    </row>
    <row r="9" spans="50:52" ht="15">
      <c r="AX9" s="100" t="s">
        <v>94</v>
      </c>
      <c r="AY9" s="230">
        <f>AZ20/AY$19</f>
        <v>0.15108247854461274</v>
      </c>
      <c r="AZ9" s="230">
        <f>BA20/AY$19</f>
        <v>0.02950068154646319</v>
      </c>
    </row>
    <row r="10" spans="50:52" ht="15">
      <c r="AX10" s="100" t="s">
        <v>95</v>
      </c>
      <c r="AY10" s="230">
        <f>AZ21/AY$19</f>
        <v>0.12305150054447567</v>
      </c>
      <c r="AZ10" s="230">
        <f aca="true" t="shared" si="0" ref="AZ10:AZ12">BA21/AY$19</f>
        <v>0.004759402675926561</v>
      </c>
    </row>
    <row r="11" spans="50:52" ht="15">
      <c r="AX11" s="100" t="s">
        <v>96</v>
      </c>
      <c r="AY11" s="230">
        <v>0.12</v>
      </c>
      <c r="AZ11" s="230">
        <f t="shared" si="0"/>
        <v>0.02455090276349957</v>
      </c>
    </row>
    <row r="12" spans="50:52" ht="15">
      <c r="AX12" s="100" t="s">
        <v>97</v>
      </c>
      <c r="AY12" s="230">
        <f>AZ23/AY$19</f>
        <v>0.350893625446432</v>
      </c>
      <c r="AZ12" s="230">
        <f t="shared" si="0"/>
        <v>0.1951278946687075</v>
      </c>
    </row>
    <row r="16" spans="50:52" ht="15">
      <c r="AX16" s="231"/>
      <c r="AY16" s="231"/>
      <c r="AZ16" s="231"/>
    </row>
    <row r="19" spans="50:53" ht="15">
      <c r="AX19" s="100" t="s">
        <v>33</v>
      </c>
      <c r="AY19" s="100">
        <v>131319</v>
      </c>
      <c r="AZ19" s="100">
        <v>97972</v>
      </c>
      <c r="BA19" s="100">
        <v>33347</v>
      </c>
    </row>
    <row r="20" spans="50:54" ht="15">
      <c r="AX20" s="100" t="s">
        <v>94</v>
      </c>
      <c r="AY20" s="100">
        <v>23714</v>
      </c>
      <c r="AZ20" s="100">
        <v>19840</v>
      </c>
      <c r="BA20" s="100">
        <v>3874</v>
      </c>
      <c r="BB20" s="218"/>
    </row>
    <row r="21" spans="50:53" ht="15">
      <c r="AX21" s="100" t="s">
        <v>95</v>
      </c>
      <c r="AY21" s="100">
        <v>16784</v>
      </c>
      <c r="AZ21" s="100">
        <v>16159</v>
      </c>
      <c r="BA21" s="100">
        <v>625</v>
      </c>
    </row>
    <row r="22" spans="50:53" ht="15">
      <c r="AX22" s="100" t="s">
        <v>96</v>
      </c>
      <c r="AY22" s="100">
        <v>19118</v>
      </c>
      <c r="AZ22" s="100">
        <v>15894</v>
      </c>
      <c r="BA22" s="100">
        <v>3224</v>
      </c>
    </row>
    <row r="23" spans="50:53" ht="15">
      <c r="AX23" s="100" t="s">
        <v>97</v>
      </c>
      <c r="AY23" s="100">
        <v>71703</v>
      </c>
      <c r="AZ23" s="100">
        <v>46079</v>
      </c>
      <c r="BA23" s="100">
        <v>25624</v>
      </c>
    </row>
    <row r="25" spans="51:52" ht="15">
      <c r="AY25" s="218"/>
      <c r="AZ25" s="218"/>
    </row>
    <row r="26" spans="51:52" ht="15">
      <c r="AY26" s="218"/>
      <c r="AZ26" s="218"/>
    </row>
    <row r="27" spans="51:52" ht="15">
      <c r="AY27" s="218"/>
      <c r="AZ27" s="218"/>
    </row>
    <row r="28" spans="51:52" ht="15">
      <c r="AY28" s="218"/>
      <c r="AZ28" s="218"/>
    </row>
    <row r="31" ht="15">
      <c r="A31" s="48"/>
    </row>
    <row r="32" ht="15">
      <c r="A32" s="49"/>
    </row>
  </sheetData>
  <hyperlinks>
    <hyperlink ref="K3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 xml:space="preserve">&amp;L&amp;9&amp;K04-021Elaboración: Instituto Nacional de Estadística y Censos   
Fuente: Ferrocarriles del Ecuador Empresa Pública-2015   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showGridLines="0" zoomScale="80" zoomScaleNormal="80" zoomScaleSheetLayoutView="80" workbookViewId="0" topLeftCell="A1">
      <selection activeCell="J1" sqref="J1"/>
    </sheetView>
  </sheetViews>
  <sheetFormatPr defaultColWidth="16.140625" defaultRowHeight="15"/>
  <cols>
    <col min="1" max="1" width="25.57421875" style="50" customWidth="1"/>
    <col min="2" max="2" width="13.7109375" style="51" customWidth="1"/>
    <col min="3" max="10" width="12.00390625" style="51" customWidth="1"/>
    <col min="11" max="11" width="12.421875" style="51" customWidth="1"/>
    <col min="12" max="14" width="12.00390625" style="51" customWidth="1"/>
    <col min="15" max="16384" width="16.140625" style="51" customWidth="1"/>
  </cols>
  <sheetData>
    <row r="1" ht="15"/>
    <row r="2" ht="15"/>
    <row r="3" ht="15">
      <c r="J3" s="25" t="s">
        <v>179</v>
      </c>
    </row>
    <row r="34" s="79" customFormat="1" ht="15">
      <c r="A34" s="78"/>
    </row>
    <row r="35" s="79" customFormat="1" ht="15">
      <c r="A35" s="78"/>
    </row>
    <row r="36" s="79" customFormat="1" ht="15">
      <c r="A36" s="78"/>
    </row>
    <row r="37" s="233" customFormat="1" ht="15">
      <c r="A37" s="232"/>
    </row>
    <row r="38" spans="1:14" s="233" customFormat="1" ht="15">
      <c r="A38" s="232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 s="233" customFormat="1" ht="15">
      <c r="A39" s="232"/>
      <c r="B39" s="371" t="s">
        <v>98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</row>
    <row r="40" spans="1:14" s="233" customFormat="1" ht="15">
      <c r="A40" s="235" t="s">
        <v>91</v>
      </c>
      <c r="B40" s="236" t="s">
        <v>99</v>
      </c>
      <c r="C40" s="236" t="s">
        <v>53</v>
      </c>
      <c r="D40" s="236" t="s">
        <v>54</v>
      </c>
      <c r="E40" s="236" t="s">
        <v>55</v>
      </c>
      <c r="F40" s="236" t="s">
        <v>56</v>
      </c>
      <c r="G40" s="236" t="s">
        <v>57</v>
      </c>
      <c r="H40" s="236" t="s">
        <v>58</v>
      </c>
      <c r="I40" s="236" t="s">
        <v>59</v>
      </c>
      <c r="J40" s="236" t="s">
        <v>60</v>
      </c>
      <c r="K40" s="236" t="s">
        <v>61</v>
      </c>
      <c r="L40" s="236" t="s">
        <v>62</v>
      </c>
      <c r="M40" s="236" t="s">
        <v>63</v>
      </c>
      <c r="N40" s="236" t="s">
        <v>146</v>
      </c>
    </row>
    <row r="41" spans="1:14" s="233" customFormat="1" ht="15">
      <c r="A41" s="237" t="s">
        <v>94</v>
      </c>
      <c r="B41" s="238">
        <v>2735</v>
      </c>
      <c r="C41" s="238">
        <v>2880</v>
      </c>
      <c r="D41" s="238">
        <v>2478</v>
      </c>
      <c r="E41" s="238">
        <v>2698</v>
      </c>
      <c r="F41" s="238">
        <v>3225</v>
      </c>
      <c r="G41" s="238">
        <v>2645</v>
      </c>
      <c r="H41" s="238">
        <v>3412</v>
      </c>
      <c r="I41" s="238">
        <v>1911</v>
      </c>
      <c r="J41" s="238">
        <v>356</v>
      </c>
      <c r="K41" s="238">
        <v>487</v>
      </c>
      <c r="L41" s="238">
        <v>393</v>
      </c>
      <c r="M41" s="238">
        <v>494</v>
      </c>
      <c r="N41" s="238">
        <f>SUM(B41:M41)</f>
        <v>23714</v>
      </c>
    </row>
    <row r="42" spans="1:14" s="233" customFormat="1" ht="15">
      <c r="A42" s="239" t="s">
        <v>95</v>
      </c>
      <c r="B42" s="240">
        <v>1256</v>
      </c>
      <c r="C42" s="240">
        <v>1815</v>
      </c>
      <c r="D42" s="240">
        <v>1902</v>
      </c>
      <c r="E42" s="240">
        <v>1870</v>
      </c>
      <c r="F42" s="240">
        <v>1595</v>
      </c>
      <c r="G42" s="240">
        <v>937</v>
      </c>
      <c r="H42" s="240">
        <v>1392</v>
      </c>
      <c r="I42" s="240">
        <v>1686</v>
      </c>
      <c r="J42" s="240">
        <v>964</v>
      </c>
      <c r="K42" s="240">
        <v>1261</v>
      </c>
      <c r="L42" s="240">
        <v>1133</v>
      </c>
      <c r="M42" s="240">
        <v>973</v>
      </c>
      <c r="N42" s="238">
        <f aca="true" t="shared" si="0" ref="N42:N44">SUM(B42:M42)</f>
        <v>16784</v>
      </c>
    </row>
    <row r="43" spans="1:14" s="233" customFormat="1" ht="15">
      <c r="A43" s="239" t="s">
        <v>96</v>
      </c>
      <c r="B43" s="241">
        <v>1667</v>
      </c>
      <c r="C43" s="241">
        <v>2008</v>
      </c>
      <c r="D43" s="241">
        <v>1573</v>
      </c>
      <c r="E43" s="241">
        <v>1824</v>
      </c>
      <c r="F43" s="241">
        <v>1749</v>
      </c>
      <c r="G43" s="241">
        <v>1465</v>
      </c>
      <c r="H43" s="241">
        <v>1696</v>
      </c>
      <c r="I43" s="241">
        <v>2520</v>
      </c>
      <c r="J43" s="241">
        <v>1032</v>
      </c>
      <c r="K43" s="241">
        <v>1441</v>
      </c>
      <c r="L43" s="241">
        <v>1369</v>
      </c>
      <c r="M43" s="241">
        <v>774</v>
      </c>
      <c r="N43" s="238">
        <f t="shared" si="0"/>
        <v>19118</v>
      </c>
    </row>
    <row r="44" spans="1:14" s="233" customFormat="1" ht="15">
      <c r="A44" s="239" t="s">
        <v>97</v>
      </c>
      <c r="B44" s="240">
        <v>5087</v>
      </c>
      <c r="C44" s="240">
        <v>6446</v>
      </c>
      <c r="D44" s="240">
        <v>5844</v>
      </c>
      <c r="E44" s="240">
        <v>6635</v>
      </c>
      <c r="F44" s="240">
        <v>6350</v>
      </c>
      <c r="G44" s="240">
        <v>4797</v>
      </c>
      <c r="H44" s="240">
        <v>8191</v>
      </c>
      <c r="I44" s="240">
        <v>9849</v>
      </c>
      <c r="J44" s="240">
        <v>4515</v>
      </c>
      <c r="K44" s="240">
        <v>5693</v>
      </c>
      <c r="L44" s="240">
        <v>5106</v>
      </c>
      <c r="M44" s="240">
        <v>3190</v>
      </c>
      <c r="N44" s="238">
        <f t="shared" si="0"/>
        <v>71703</v>
      </c>
    </row>
    <row r="45" spans="1:14" s="233" customFormat="1" ht="15">
      <c r="A45" s="232" t="s">
        <v>263</v>
      </c>
      <c r="B45" s="240">
        <f>SUM(B41:B44)</f>
        <v>10745</v>
      </c>
      <c r="C45" s="240">
        <f aca="true" t="shared" si="1" ref="C45:N45">SUM(C41:C44)</f>
        <v>13149</v>
      </c>
      <c r="D45" s="240">
        <f t="shared" si="1"/>
        <v>11797</v>
      </c>
      <c r="E45" s="240">
        <f t="shared" si="1"/>
        <v>13027</v>
      </c>
      <c r="F45" s="240">
        <f t="shared" si="1"/>
        <v>12919</v>
      </c>
      <c r="G45" s="240">
        <f t="shared" si="1"/>
        <v>9844</v>
      </c>
      <c r="H45" s="240">
        <f t="shared" si="1"/>
        <v>14691</v>
      </c>
      <c r="I45" s="240">
        <f t="shared" si="1"/>
        <v>15966</v>
      </c>
      <c r="J45" s="240">
        <f t="shared" si="1"/>
        <v>6867</v>
      </c>
      <c r="K45" s="240">
        <f t="shared" si="1"/>
        <v>8882</v>
      </c>
      <c r="L45" s="240">
        <f t="shared" si="1"/>
        <v>8001</v>
      </c>
      <c r="M45" s="240">
        <f t="shared" si="1"/>
        <v>5431</v>
      </c>
      <c r="N45" s="240">
        <f t="shared" si="1"/>
        <v>131319</v>
      </c>
    </row>
    <row r="46" spans="1:14" s="233" customFormat="1" ht="15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</row>
    <row r="47" spans="1:14" s="233" customFormat="1" ht="15">
      <c r="A47" s="244"/>
      <c r="B47" s="245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</row>
    <row r="48" spans="1:14" s="233" customFormat="1" ht="15">
      <c r="A48" s="247"/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</row>
    <row r="49" spans="1:14" s="233" customFormat="1" ht="15">
      <c r="A49" s="244"/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</row>
    <row r="50" spans="1:14" s="233" customFormat="1" ht="15">
      <c r="A50" s="244"/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</row>
    <row r="51" s="233" customFormat="1" ht="15">
      <c r="A51" s="232"/>
    </row>
    <row r="52" spans="1:14" s="233" customFormat="1" ht="15">
      <c r="A52" s="232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</row>
    <row r="53" s="233" customFormat="1" ht="15">
      <c r="A53" s="232"/>
    </row>
    <row r="54" s="233" customFormat="1" ht="15">
      <c r="A54" s="232"/>
    </row>
    <row r="55" s="233" customFormat="1" ht="15">
      <c r="A55" s="232"/>
    </row>
    <row r="56" s="233" customFormat="1" ht="15">
      <c r="A56" s="232"/>
    </row>
    <row r="57" s="233" customFormat="1" ht="15">
      <c r="A57" s="232"/>
    </row>
    <row r="58" s="17" customFormat="1" ht="15">
      <c r="A58" s="16"/>
    </row>
    <row r="59" s="17" customFormat="1" ht="15">
      <c r="A59" s="16"/>
    </row>
    <row r="60" s="17" customFormat="1" ht="15">
      <c r="A60" s="16"/>
    </row>
    <row r="61" s="17" customFormat="1" ht="15">
      <c r="A61" s="16"/>
    </row>
    <row r="62" s="17" customFormat="1" ht="15">
      <c r="A62" s="16"/>
    </row>
    <row r="63" s="17" customFormat="1" ht="15">
      <c r="A63" s="16"/>
    </row>
    <row r="64" s="17" customFormat="1" ht="15">
      <c r="A64" s="16"/>
    </row>
    <row r="65" s="17" customFormat="1" ht="15">
      <c r="A65" s="16"/>
    </row>
    <row r="66" s="17" customFormat="1" ht="15">
      <c r="A66" s="16"/>
    </row>
    <row r="67" s="17" customFormat="1" ht="15">
      <c r="A67" s="16"/>
    </row>
  </sheetData>
  <mergeCells count="1">
    <mergeCell ref="B39:N39"/>
  </mergeCells>
  <hyperlinks>
    <hyperlink ref="J3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&amp;L&amp;9&amp;K04-020Elaboración: Instituto Nacional de Estadística y Censos   
Fuente: Ferrocarriles del Ecuador Empresa Pública-2015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"/>
  <sheetViews>
    <sheetView showGridLines="0" zoomScale="80" zoomScaleNormal="80" zoomScaleSheetLayoutView="80" workbookViewId="0" topLeftCell="A1">
      <selection activeCell="G1" sqref="G1"/>
    </sheetView>
  </sheetViews>
  <sheetFormatPr defaultColWidth="11.421875" defaultRowHeight="15"/>
  <cols>
    <col min="1" max="1" width="22.8515625" style="53" customWidth="1"/>
    <col min="2" max="2" width="20.8515625" style="53" customWidth="1"/>
    <col min="3" max="6" width="19.57421875" style="53" customWidth="1"/>
    <col min="7" max="7" width="23.28125" style="53" customWidth="1"/>
    <col min="8" max="8" width="12.140625" style="52" customWidth="1"/>
    <col min="9" max="17" width="11.421875" style="52" customWidth="1"/>
    <col min="18" max="16384" width="11.421875" style="53" customWidth="1"/>
  </cols>
  <sheetData>
    <row r="1" ht="15"/>
    <row r="2" ht="15"/>
    <row r="3" ht="15">
      <c r="G3" s="25" t="s">
        <v>179</v>
      </c>
    </row>
    <row r="4" ht="24" customHeight="1"/>
    <row r="8" ht="15"/>
    <row r="9" ht="15"/>
    <row r="16" ht="15"/>
    <row r="18" ht="15"/>
    <row r="30" ht="52.95" customHeight="1"/>
    <row r="31" spans="1:16" ht="42.75" customHeight="1">
      <c r="A31" s="54"/>
      <c r="B31" s="54"/>
      <c r="C31" s="54"/>
      <c r="D31" s="54"/>
      <c r="E31" s="54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252" customFormat="1" ht="42.75" customHeight="1">
      <c r="A32" s="249"/>
      <c r="B32" s="249"/>
      <c r="C32" s="249"/>
      <c r="D32" s="249"/>
      <c r="E32" s="250"/>
      <c r="F32" s="249"/>
      <c r="G32" s="249"/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7" s="252" customFormat="1" ht="20.25" customHeight="1">
      <c r="A33" s="253" t="s">
        <v>100</v>
      </c>
      <c r="B33" s="372" t="s">
        <v>93</v>
      </c>
      <c r="C33" s="372"/>
      <c r="D33" s="372"/>
      <c r="E33" s="372"/>
      <c r="F33" s="372"/>
      <c r="G33" s="372"/>
    </row>
    <row r="34" spans="1:7" s="252" customFormat="1" ht="23.25" customHeight="1">
      <c r="A34" s="253"/>
      <c r="B34" s="254" t="s">
        <v>1</v>
      </c>
      <c r="C34" s="254" t="s">
        <v>190</v>
      </c>
      <c r="D34" s="254"/>
      <c r="E34" s="254" t="s">
        <v>191</v>
      </c>
      <c r="F34" s="254"/>
      <c r="G34" s="254" t="s">
        <v>192</v>
      </c>
    </row>
    <row r="35" spans="1:12" s="252" customFormat="1" ht="28.5" customHeight="1">
      <c r="A35" s="239" t="s">
        <v>1</v>
      </c>
      <c r="B35" s="244">
        <f>SUM(C35:G35)</f>
        <v>131319</v>
      </c>
      <c r="C35" s="254">
        <f>SUM(C36:C44)</f>
        <v>54916</v>
      </c>
      <c r="D35" s="254"/>
      <c r="E35" s="254">
        <f>SUM(E36:E44)</f>
        <v>71537</v>
      </c>
      <c r="F35" s="254"/>
      <c r="G35" s="254">
        <f>SUM(G36:G44)</f>
        <v>4866</v>
      </c>
      <c r="I35" s="255"/>
      <c r="J35" s="255"/>
      <c r="K35" s="256"/>
      <c r="L35" s="256"/>
    </row>
    <row r="36" spans="1:12" s="252" customFormat="1" ht="28.5" customHeight="1">
      <c r="A36" s="257" t="s">
        <v>189</v>
      </c>
      <c r="B36" s="239">
        <v>3146</v>
      </c>
      <c r="C36" s="258">
        <v>1280</v>
      </c>
      <c r="D36" s="259">
        <f>C36/$B36</f>
        <v>0.406865861411316</v>
      </c>
      <c r="E36" s="258">
        <v>1476</v>
      </c>
      <c r="F36" s="259">
        <f>E36/$B36</f>
        <v>0.4691671964399237</v>
      </c>
      <c r="G36" s="258">
        <v>390</v>
      </c>
      <c r="H36" s="260">
        <f>G36/$B36</f>
        <v>0.12396694214876033</v>
      </c>
      <c r="J36" s="261">
        <f>C36+E36+G36</f>
        <v>3146</v>
      </c>
      <c r="K36" s="255"/>
      <c r="L36" s="256"/>
    </row>
    <row r="37" spans="1:12" s="252" customFormat="1" ht="28.5" customHeight="1">
      <c r="A37" s="262" t="s">
        <v>108</v>
      </c>
      <c r="B37" s="239">
        <v>11846</v>
      </c>
      <c r="C37" s="258">
        <v>4909</v>
      </c>
      <c r="D37" s="259">
        <f aca="true" t="shared" si="0" ref="D37:D43">C37/$B37</f>
        <v>0.41440148573358093</v>
      </c>
      <c r="E37" s="258">
        <v>6484</v>
      </c>
      <c r="F37" s="259">
        <f aca="true" t="shared" si="1" ref="F37:F42">E37/$B37</f>
        <v>0.5473577578929596</v>
      </c>
      <c r="G37" s="258">
        <v>453</v>
      </c>
      <c r="H37" s="260">
        <f aca="true" t="shared" si="2" ref="H37:H43">G37/$B37</f>
        <v>0.038240756373459396</v>
      </c>
      <c r="J37" s="261">
        <f aca="true" t="shared" si="3" ref="J37:J43">C37+E37+G37</f>
        <v>11846</v>
      </c>
      <c r="K37" s="255"/>
      <c r="L37" s="256"/>
    </row>
    <row r="38" spans="1:12" s="252" customFormat="1" ht="28.5" customHeight="1">
      <c r="A38" s="262" t="s">
        <v>107</v>
      </c>
      <c r="B38" s="239">
        <v>19272</v>
      </c>
      <c r="C38" s="258">
        <v>7579</v>
      </c>
      <c r="D38" s="259">
        <f t="shared" si="0"/>
        <v>0.3932648401826484</v>
      </c>
      <c r="E38" s="258">
        <v>10907</v>
      </c>
      <c r="F38" s="259">
        <f t="shared" si="1"/>
        <v>0.565950601909506</v>
      </c>
      <c r="G38" s="258">
        <v>786</v>
      </c>
      <c r="H38" s="260">
        <f t="shared" si="2"/>
        <v>0.04078455790784558</v>
      </c>
      <c r="J38" s="261">
        <f t="shared" si="3"/>
        <v>19272</v>
      </c>
      <c r="K38" s="255"/>
      <c r="L38" s="256"/>
    </row>
    <row r="39" spans="1:12" s="252" customFormat="1" ht="28.5" customHeight="1">
      <c r="A39" s="262" t="s">
        <v>106</v>
      </c>
      <c r="B39" s="239">
        <v>17704</v>
      </c>
      <c r="C39" s="258">
        <v>6756</v>
      </c>
      <c r="D39" s="259">
        <f t="shared" si="0"/>
        <v>0.3816086760054225</v>
      </c>
      <c r="E39" s="258">
        <v>10295</v>
      </c>
      <c r="F39" s="259">
        <f t="shared" si="1"/>
        <v>0.5815070040668775</v>
      </c>
      <c r="G39" s="258">
        <v>653</v>
      </c>
      <c r="H39" s="260">
        <f t="shared" si="2"/>
        <v>0.03688431992769996</v>
      </c>
      <c r="J39" s="261">
        <f t="shared" si="3"/>
        <v>17704</v>
      </c>
      <c r="K39" s="255"/>
      <c r="L39" s="256"/>
    </row>
    <row r="40" spans="1:12" s="252" customFormat="1" ht="28.5" customHeight="1">
      <c r="A40" s="262" t="s">
        <v>105</v>
      </c>
      <c r="B40" s="239">
        <v>15282</v>
      </c>
      <c r="C40" s="258">
        <v>6210</v>
      </c>
      <c r="D40" s="259">
        <f t="shared" si="0"/>
        <v>0.40636042402826855</v>
      </c>
      <c r="E40" s="258">
        <v>8608</v>
      </c>
      <c r="F40" s="259">
        <f t="shared" si="1"/>
        <v>0.5632770579767046</v>
      </c>
      <c r="G40" s="258">
        <v>464</v>
      </c>
      <c r="H40" s="260">
        <f t="shared" si="2"/>
        <v>0.03036251799502683</v>
      </c>
      <c r="J40" s="261">
        <f t="shared" si="3"/>
        <v>15282</v>
      </c>
      <c r="K40" s="255"/>
      <c r="L40" s="256"/>
    </row>
    <row r="41" spans="1:12" s="252" customFormat="1" ht="28.5" customHeight="1">
      <c r="A41" s="262" t="s">
        <v>104</v>
      </c>
      <c r="B41" s="239">
        <v>17925</v>
      </c>
      <c r="C41" s="258">
        <v>7679</v>
      </c>
      <c r="D41" s="259">
        <f>C41/$B41</f>
        <v>0.4283960948396095</v>
      </c>
      <c r="E41" s="258">
        <v>9751</v>
      </c>
      <c r="F41" s="259">
        <f t="shared" si="1"/>
        <v>0.5439888423988842</v>
      </c>
      <c r="G41" s="258">
        <v>495</v>
      </c>
      <c r="H41" s="260">
        <f t="shared" si="2"/>
        <v>0.027615062761506277</v>
      </c>
      <c r="J41" s="261">
        <f t="shared" si="3"/>
        <v>17925</v>
      </c>
      <c r="K41" s="255"/>
      <c r="L41" s="256"/>
    </row>
    <row r="42" spans="1:12" s="252" customFormat="1" ht="28.5" customHeight="1">
      <c r="A42" s="262" t="s">
        <v>103</v>
      </c>
      <c r="B42" s="239">
        <v>17757</v>
      </c>
      <c r="C42" s="258">
        <v>7104</v>
      </c>
      <c r="D42" s="259">
        <f>C42/$B42</f>
        <v>0.4000675789829363</v>
      </c>
      <c r="E42" s="258">
        <v>10244</v>
      </c>
      <c r="F42" s="259">
        <f t="shared" si="1"/>
        <v>0.5768992509996058</v>
      </c>
      <c r="G42" s="258">
        <v>409</v>
      </c>
      <c r="H42" s="260">
        <f t="shared" si="2"/>
        <v>0.023033170017457905</v>
      </c>
      <c r="J42" s="261">
        <f t="shared" si="3"/>
        <v>17757</v>
      </c>
      <c r="K42" s="255"/>
      <c r="L42" s="256"/>
    </row>
    <row r="43" spans="1:10" s="252" customFormat="1" ht="28.5" customHeight="1">
      <c r="A43" s="262" t="s">
        <v>102</v>
      </c>
      <c r="B43" s="239">
        <v>17095</v>
      </c>
      <c r="C43" s="258">
        <v>7829</v>
      </c>
      <c r="D43" s="259">
        <f t="shared" si="0"/>
        <v>0.45797016671541385</v>
      </c>
      <c r="E43" s="258">
        <v>8502</v>
      </c>
      <c r="F43" s="259">
        <f>E43/$B43</f>
        <v>0.4973384030418251</v>
      </c>
      <c r="G43" s="258">
        <v>764</v>
      </c>
      <c r="H43" s="260">
        <f t="shared" si="2"/>
        <v>0.044691430242761045</v>
      </c>
      <c r="J43" s="261">
        <f t="shared" si="3"/>
        <v>17095</v>
      </c>
    </row>
    <row r="44" spans="1:17" s="263" customFormat="1" ht="15">
      <c r="A44" s="262" t="s">
        <v>188</v>
      </c>
      <c r="B44" s="263">
        <v>11292</v>
      </c>
      <c r="C44" s="263">
        <v>5570</v>
      </c>
      <c r="D44" s="259">
        <f>C44/$B44</f>
        <v>0.4932695713779667</v>
      </c>
      <c r="E44" s="263">
        <v>5270</v>
      </c>
      <c r="F44" s="259">
        <f>E44/$B44</f>
        <v>0.4667020899752037</v>
      </c>
      <c r="G44" s="263">
        <v>452</v>
      </c>
      <c r="H44" s="260">
        <f>G44/$B44</f>
        <v>0.040028338646829614</v>
      </c>
      <c r="I44" s="264"/>
      <c r="J44" s="261">
        <f>C44+E44+G44</f>
        <v>11292</v>
      </c>
      <c r="K44" s="264"/>
      <c r="L44" s="264"/>
      <c r="M44" s="264"/>
      <c r="N44" s="264"/>
      <c r="O44" s="264"/>
      <c r="P44" s="264"/>
      <c r="Q44" s="264"/>
    </row>
    <row r="45" spans="8:17" s="263" customFormat="1" ht="15"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8:17" s="263" customFormat="1" ht="15"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</sheetData>
  <mergeCells count="1">
    <mergeCell ref="B33:G33"/>
  </mergeCells>
  <hyperlinks>
    <hyperlink ref="G3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&amp;L&amp;9&amp;K04-020Elaboración: Instituto Nacional de Estadística y Censos   
Fuente: Ferrocarriles del Ecuador Empresa Pública-2015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32"/>
  <sheetViews>
    <sheetView showGridLines="0" zoomScale="80" zoomScaleNormal="80" zoomScaleSheetLayoutView="90" workbookViewId="0" topLeftCell="A1">
      <selection activeCell="I2" sqref="I2"/>
    </sheetView>
  </sheetViews>
  <sheetFormatPr defaultColWidth="11.421875" defaultRowHeight="15"/>
  <cols>
    <col min="1" max="7" width="11.57421875" style="3" customWidth="1"/>
    <col min="8" max="8" width="13.140625" style="3" customWidth="1"/>
    <col min="9" max="9" width="11.57421875" style="3" customWidth="1"/>
    <col min="10" max="10" width="18.57421875" style="3" customWidth="1"/>
    <col min="11" max="265" width="11.57421875" style="3" customWidth="1"/>
    <col min="266" max="266" width="18.57421875" style="3" customWidth="1"/>
    <col min="267" max="521" width="11.57421875" style="3" customWidth="1"/>
    <col min="522" max="522" width="18.57421875" style="3" customWidth="1"/>
    <col min="523" max="777" width="11.57421875" style="3" customWidth="1"/>
    <col min="778" max="778" width="18.57421875" style="3" customWidth="1"/>
    <col min="779" max="1033" width="11.57421875" style="3" customWidth="1"/>
    <col min="1034" max="1034" width="18.57421875" style="3" customWidth="1"/>
    <col min="1035" max="1289" width="11.57421875" style="3" customWidth="1"/>
    <col min="1290" max="1290" width="18.57421875" style="3" customWidth="1"/>
    <col min="1291" max="1545" width="11.57421875" style="3" customWidth="1"/>
    <col min="1546" max="1546" width="18.57421875" style="3" customWidth="1"/>
    <col min="1547" max="1801" width="11.57421875" style="3" customWidth="1"/>
    <col min="1802" max="1802" width="18.57421875" style="3" customWidth="1"/>
    <col min="1803" max="2057" width="11.57421875" style="3" customWidth="1"/>
    <col min="2058" max="2058" width="18.57421875" style="3" customWidth="1"/>
    <col min="2059" max="2313" width="11.57421875" style="3" customWidth="1"/>
    <col min="2314" max="2314" width="18.57421875" style="3" customWidth="1"/>
    <col min="2315" max="2569" width="11.57421875" style="3" customWidth="1"/>
    <col min="2570" max="2570" width="18.57421875" style="3" customWidth="1"/>
    <col min="2571" max="2825" width="11.57421875" style="3" customWidth="1"/>
    <col min="2826" max="2826" width="18.57421875" style="3" customWidth="1"/>
    <col min="2827" max="3081" width="11.57421875" style="3" customWidth="1"/>
    <col min="3082" max="3082" width="18.57421875" style="3" customWidth="1"/>
    <col min="3083" max="3337" width="11.57421875" style="3" customWidth="1"/>
    <col min="3338" max="3338" width="18.57421875" style="3" customWidth="1"/>
    <col min="3339" max="3593" width="11.57421875" style="3" customWidth="1"/>
    <col min="3594" max="3594" width="18.57421875" style="3" customWidth="1"/>
    <col min="3595" max="3849" width="11.57421875" style="3" customWidth="1"/>
    <col min="3850" max="3850" width="18.57421875" style="3" customWidth="1"/>
    <col min="3851" max="4105" width="11.57421875" style="3" customWidth="1"/>
    <col min="4106" max="4106" width="18.57421875" style="3" customWidth="1"/>
    <col min="4107" max="4361" width="11.57421875" style="3" customWidth="1"/>
    <col min="4362" max="4362" width="18.57421875" style="3" customWidth="1"/>
    <col min="4363" max="4617" width="11.57421875" style="3" customWidth="1"/>
    <col min="4618" max="4618" width="18.57421875" style="3" customWidth="1"/>
    <col min="4619" max="4873" width="11.57421875" style="3" customWidth="1"/>
    <col min="4874" max="4874" width="18.57421875" style="3" customWidth="1"/>
    <col min="4875" max="5129" width="11.57421875" style="3" customWidth="1"/>
    <col min="5130" max="5130" width="18.57421875" style="3" customWidth="1"/>
    <col min="5131" max="5385" width="11.57421875" style="3" customWidth="1"/>
    <col min="5386" max="5386" width="18.57421875" style="3" customWidth="1"/>
    <col min="5387" max="5641" width="11.57421875" style="3" customWidth="1"/>
    <col min="5642" max="5642" width="18.57421875" style="3" customWidth="1"/>
    <col min="5643" max="5897" width="11.57421875" style="3" customWidth="1"/>
    <col min="5898" max="5898" width="18.57421875" style="3" customWidth="1"/>
    <col min="5899" max="6153" width="11.57421875" style="3" customWidth="1"/>
    <col min="6154" max="6154" width="18.57421875" style="3" customWidth="1"/>
    <col min="6155" max="6409" width="11.57421875" style="3" customWidth="1"/>
    <col min="6410" max="6410" width="18.57421875" style="3" customWidth="1"/>
    <col min="6411" max="6665" width="11.57421875" style="3" customWidth="1"/>
    <col min="6666" max="6666" width="18.57421875" style="3" customWidth="1"/>
    <col min="6667" max="6921" width="11.57421875" style="3" customWidth="1"/>
    <col min="6922" max="6922" width="18.57421875" style="3" customWidth="1"/>
    <col min="6923" max="7177" width="11.57421875" style="3" customWidth="1"/>
    <col min="7178" max="7178" width="18.57421875" style="3" customWidth="1"/>
    <col min="7179" max="7433" width="11.57421875" style="3" customWidth="1"/>
    <col min="7434" max="7434" width="18.57421875" style="3" customWidth="1"/>
    <col min="7435" max="7689" width="11.57421875" style="3" customWidth="1"/>
    <col min="7690" max="7690" width="18.57421875" style="3" customWidth="1"/>
    <col min="7691" max="7945" width="11.57421875" style="3" customWidth="1"/>
    <col min="7946" max="7946" width="18.57421875" style="3" customWidth="1"/>
    <col min="7947" max="8201" width="11.57421875" style="3" customWidth="1"/>
    <col min="8202" max="8202" width="18.57421875" style="3" customWidth="1"/>
    <col min="8203" max="8457" width="11.57421875" style="3" customWidth="1"/>
    <col min="8458" max="8458" width="18.57421875" style="3" customWidth="1"/>
    <col min="8459" max="8713" width="11.57421875" style="3" customWidth="1"/>
    <col min="8714" max="8714" width="18.57421875" style="3" customWidth="1"/>
    <col min="8715" max="8969" width="11.57421875" style="3" customWidth="1"/>
    <col min="8970" max="8970" width="18.57421875" style="3" customWidth="1"/>
    <col min="8971" max="9225" width="11.57421875" style="3" customWidth="1"/>
    <col min="9226" max="9226" width="18.57421875" style="3" customWidth="1"/>
    <col min="9227" max="9481" width="11.57421875" style="3" customWidth="1"/>
    <col min="9482" max="9482" width="18.57421875" style="3" customWidth="1"/>
    <col min="9483" max="9737" width="11.57421875" style="3" customWidth="1"/>
    <col min="9738" max="9738" width="18.57421875" style="3" customWidth="1"/>
    <col min="9739" max="9993" width="11.57421875" style="3" customWidth="1"/>
    <col min="9994" max="9994" width="18.57421875" style="3" customWidth="1"/>
    <col min="9995" max="10249" width="11.57421875" style="3" customWidth="1"/>
    <col min="10250" max="10250" width="18.57421875" style="3" customWidth="1"/>
    <col min="10251" max="10505" width="11.57421875" style="3" customWidth="1"/>
    <col min="10506" max="10506" width="18.57421875" style="3" customWidth="1"/>
    <col min="10507" max="10761" width="11.57421875" style="3" customWidth="1"/>
    <col min="10762" max="10762" width="18.57421875" style="3" customWidth="1"/>
    <col min="10763" max="11017" width="11.57421875" style="3" customWidth="1"/>
    <col min="11018" max="11018" width="18.57421875" style="3" customWidth="1"/>
    <col min="11019" max="11273" width="11.57421875" style="3" customWidth="1"/>
    <col min="11274" max="11274" width="18.57421875" style="3" customWidth="1"/>
    <col min="11275" max="11529" width="11.57421875" style="3" customWidth="1"/>
    <col min="11530" max="11530" width="18.57421875" style="3" customWidth="1"/>
    <col min="11531" max="11785" width="11.57421875" style="3" customWidth="1"/>
    <col min="11786" max="11786" width="18.57421875" style="3" customWidth="1"/>
    <col min="11787" max="12041" width="11.57421875" style="3" customWidth="1"/>
    <col min="12042" max="12042" width="18.57421875" style="3" customWidth="1"/>
    <col min="12043" max="12297" width="11.57421875" style="3" customWidth="1"/>
    <col min="12298" max="12298" width="18.57421875" style="3" customWidth="1"/>
    <col min="12299" max="12553" width="11.57421875" style="3" customWidth="1"/>
    <col min="12554" max="12554" width="18.57421875" style="3" customWidth="1"/>
    <col min="12555" max="12809" width="11.57421875" style="3" customWidth="1"/>
    <col min="12810" max="12810" width="18.57421875" style="3" customWidth="1"/>
    <col min="12811" max="13065" width="11.57421875" style="3" customWidth="1"/>
    <col min="13066" max="13066" width="18.57421875" style="3" customWidth="1"/>
    <col min="13067" max="13321" width="11.57421875" style="3" customWidth="1"/>
    <col min="13322" max="13322" width="18.57421875" style="3" customWidth="1"/>
    <col min="13323" max="13577" width="11.57421875" style="3" customWidth="1"/>
    <col min="13578" max="13578" width="18.57421875" style="3" customWidth="1"/>
    <col min="13579" max="13833" width="11.57421875" style="3" customWidth="1"/>
    <col min="13834" max="13834" width="18.57421875" style="3" customWidth="1"/>
    <col min="13835" max="14089" width="11.57421875" style="3" customWidth="1"/>
    <col min="14090" max="14090" width="18.57421875" style="3" customWidth="1"/>
    <col min="14091" max="14345" width="11.57421875" style="3" customWidth="1"/>
    <col min="14346" max="14346" width="18.57421875" style="3" customWidth="1"/>
    <col min="14347" max="14601" width="11.57421875" style="3" customWidth="1"/>
    <col min="14602" max="14602" width="18.57421875" style="3" customWidth="1"/>
    <col min="14603" max="14857" width="11.57421875" style="3" customWidth="1"/>
    <col min="14858" max="14858" width="18.57421875" style="3" customWidth="1"/>
    <col min="14859" max="15113" width="11.57421875" style="3" customWidth="1"/>
    <col min="15114" max="15114" width="18.57421875" style="3" customWidth="1"/>
    <col min="15115" max="15369" width="11.57421875" style="3" customWidth="1"/>
    <col min="15370" max="15370" width="18.57421875" style="3" customWidth="1"/>
    <col min="15371" max="15625" width="11.57421875" style="3" customWidth="1"/>
    <col min="15626" max="15626" width="18.57421875" style="3" customWidth="1"/>
    <col min="15627" max="15881" width="11.57421875" style="3" customWidth="1"/>
    <col min="15882" max="15882" width="18.57421875" style="3" customWidth="1"/>
    <col min="15883" max="16137" width="11.57421875" style="3" customWidth="1"/>
    <col min="16138" max="16138" width="18.57421875" style="3" customWidth="1"/>
    <col min="16139" max="16384" width="11.57421875" style="3" customWidth="1"/>
  </cols>
  <sheetData>
    <row r="1" ht="15"/>
    <row r="2" ht="15"/>
    <row r="4" spans="9:55" ht="41.4">
      <c r="I4" s="25" t="s">
        <v>179</v>
      </c>
      <c r="BA4" s="56" t="s">
        <v>190</v>
      </c>
      <c r="BB4" s="56" t="s">
        <v>191</v>
      </c>
      <c r="BC4" s="56" t="s">
        <v>192</v>
      </c>
    </row>
    <row r="5" spans="52:55" ht="15">
      <c r="AZ5" s="3" t="s">
        <v>94</v>
      </c>
      <c r="BA5" s="41">
        <f>BB12/$BA$11</f>
        <v>0.0717413321758466</v>
      </c>
      <c r="BB5" s="41">
        <f aca="true" t="shared" si="0" ref="BB5:BC5">BC12/$BA$11</f>
        <v>0.09660445175488695</v>
      </c>
      <c r="BC5" s="41">
        <f t="shared" si="0"/>
        <v>0.012237376160342373</v>
      </c>
    </row>
    <row r="6" spans="52:55" ht="15">
      <c r="AZ6" s="3" t="s">
        <v>95</v>
      </c>
      <c r="BA6" s="41">
        <f aca="true" t="shared" si="1" ref="BA6:BC6">BB13/$BA$11</f>
        <v>0.05089895597742901</v>
      </c>
      <c r="BB6" s="41">
        <f t="shared" si="1"/>
        <v>0.07551077909518043</v>
      </c>
      <c r="BC6" s="41">
        <f t="shared" si="1"/>
        <v>0.0014011681477927795</v>
      </c>
    </row>
    <row r="7" spans="52:55" ht="15">
      <c r="AZ7" s="3" t="s">
        <v>96</v>
      </c>
      <c r="BA7" s="41">
        <f aca="true" t="shared" si="2" ref="BA7:BC7">BB14/$BA$11</f>
        <v>0.0577753409636077</v>
      </c>
      <c r="BB7" s="41">
        <f t="shared" si="2"/>
        <v>0.08191503133590722</v>
      </c>
      <c r="BC7" s="41">
        <f t="shared" si="2"/>
        <v>0.005894044273867452</v>
      </c>
    </row>
    <row r="8" spans="52:55" ht="15">
      <c r="AZ8" s="3" t="s">
        <v>97</v>
      </c>
      <c r="BA8" s="41">
        <f aca="true" t="shared" si="3" ref="BA8:BC8">BB15/$BA$11</f>
        <v>0.23777214264500948</v>
      </c>
      <c r="BB8" s="41">
        <f t="shared" si="3"/>
        <v>0.2907271605784388</v>
      </c>
      <c r="BC8" s="41">
        <f t="shared" si="3"/>
        <v>0.017522216891691225</v>
      </c>
    </row>
    <row r="9" s="29" customFormat="1" ht="15"/>
    <row r="10" s="29" customFormat="1" ht="15"/>
    <row r="11" spans="52:56" s="29" customFormat="1" ht="15">
      <c r="AZ11" s="74" t="s">
        <v>33</v>
      </c>
      <c r="BA11" s="59">
        <v>131319</v>
      </c>
      <c r="BB11" s="59">
        <v>54916</v>
      </c>
      <c r="BC11" s="59">
        <v>71537</v>
      </c>
      <c r="BD11" s="59">
        <v>4866</v>
      </c>
    </row>
    <row r="12" spans="52:56" s="29" customFormat="1" ht="15">
      <c r="AZ12" s="74" t="s">
        <v>94</v>
      </c>
      <c r="BA12" s="59">
        <v>23714</v>
      </c>
      <c r="BB12" s="59">
        <v>9421</v>
      </c>
      <c r="BC12" s="59">
        <v>12686</v>
      </c>
      <c r="BD12" s="59">
        <v>1607</v>
      </c>
    </row>
    <row r="13" spans="52:56" s="29" customFormat="1" ht="15">
      <c r="AZ13" s="73" t="s">
        <v>95</v>
      </c>
      <c r="BA13" s="59">
        <v>16784</v>
      </c>
      <c r="BB13" s="59">
        <v>6684</v>
      </c>
      <c r="BC13" s="59">
        <v>9916</v>
      </c>
      <c r="BD13" s="59">
        <v>184</v>
      </c>
    </row>
    <row r="14" spans="52:56" s="29" customFormat="1" ht="15">
      <c r="AZ14" s="73" t="s">
        <v>96</v>
      </c>
      <c r="BA14" s="59">
        <v>19118</v>
      </c>
      <c r="BB14" s="59">
        <v>7587</v>
      </c>
      <c r="BC14" s="59">
        <v>10757</v>
      </c>
      <c r="BD14" s="59">
        <v>774</v>
      </c>
    </row>
    <row r="15" spans="52:56" s="29" customFormat="1" ht="15">
      <c r="AZ15" s="73" t="s">
        <v>97</v>
      </c>
      <c r="BA15" s="59">
        <v>71703</v>
      </c>
      <c r="BB15" s="59">
        <v>31224</v>
      </c>
      <c r="BC15" s="59">
        <v>38178</v>
      </c>
      <c r="BD15" s="59">
        <v>2301</v>
      </c>
    </row>
    <row r="16" s="29" customFormat="1" ht="15"/>
    <row r="17" s="29" customFormat="1" ht="15"/>
    <row r="18" s="29" customFormat="1" ht="15"/>
    <row r="19" s="29" customFormat="1" ht="15"/>
    <row r="20" s="29" customFormat="1" ht="15"/>
    <row r="27" s="100" customFormat="1" ht="15"/>
    <row r="28" s="100" customFormat="1" ht="15"/>
    <row r="29" spans="1:2" s="100" customFormat="1" ht="15">
      <c r="A29" s="100" t="s">
        <v>279</v>
      </c>
      <c r="B29" s="100">
        <v>131319</v>
      </c>
    </row>
    <row r="30" spans="1:2" s="100" customFormat="1" ht="15">
      <c r="A30" s="100" t="s">
        <v>281</v>
      </c>
      <c r="B30" s="100">
        <v>54916</v>
      </c>
    </row>
    <row r="31" spans="1:2" s="100" customFormat="1" ht="15">
      <c r="A31" s="100" t="s">
        <v>282</v>
      </c>
      <c r="B31" s="100">
        <v>71537</v>
      </c>
    </row>
    <row r="32" spans="1:2" s="100" customFormat="1" ht="15">
      <c r="A32" s="100" t="s">
        <v>189</v>
      </c>
      <c r="B32" s="100">
        <v>4866</v>
      </c>
    </row>
    <row r="33" s="100" customFormat="1" ht="15"/>
    <row r="34" s="100" customFormat="1" ht="15"/>
    <row r="39" s="66" customFormat="1" ht="15"/>
    <row r="40" s="66" customFormat="1" ht="15"/>
    <row r="41" s="66" customFormat="1" ht="15"/>
    <row r="42" s="66" customFormat="1" ht="15"/>
    <row r="43" s="66" customFormat="1" ht="15"/>
    <row r="44" s="66" customFormat="1" ht="15"/>
    <row r="45" s="66" customFormat="1" ht="15"/>
    <row r="46" s="66" customFormat="1" ht="15"/>
    <row r="47" s="66" customFormat="1" ht="15"/>
    <row r="48" s="66" customFormat="1" ht="15"/>
    <row r="49" s="66" customFormat="1" ht="15"/>
    <row r="50" s="66" customFormat="1" ht="15"/>
    <row r="51" s="66" customFormat="1" ht="15"/>
    <row r="52" s="66" customFormat="1" ht="15"/>
    <row r="53" s="66" customFormat="1" ht="15"/>
    <row r="54" s="66" customFormat="1" ht="15"/>
    <row r="55" s="66" customFormat="1" ht="15"/>
    <row r="56" s="66" customFormat="1" ht="15"/>
    <row r="57" s="66" customFormat="1" ht="15"/>
    <row r="58" s="66" customFormat="1" ht="15"/>
    <row r="59" s="66" customFormat="1" ht="15"/>
    <row r="60" s="66" customFormat="1" ht="15"/>
    <row r="61" s="66" customFormat="1" ht="15"/>
    <row r="62" s="66" customFormat="1" ht="15"/>
    <row r="63" s="66" customFormat="1" ht="15"/>
    <row r="64" s="66" customFormat="1" ht="15"/>
    <row r="65" s="66" customFormat="1" ht="15"/>
    <row r="66" s="66" customFormat="1" ht="15"/>
    <row r="67" s="66" customFormat="1" ht="15"/>
    <row r="68" s="66" customFormat="1" ht="15"/>
    <row r="69" s="66" customFormat="1" ht="15"/>
    <row r="70" s="66" customFormat="1" ht="15"/>
  </sheetData>
  <hyperlinks>
    <hyperlink ref="I4" location="ÍNDICE!A1" display="INDICE&gt;&gt;"/>
  </hyperlinks>
  <printOptions/>
  <pageMargins left="0.7" right="0.7" top="0.75" bottom="0.75" header="0.3" footer="0.3"/>
  <pageSetup horizontalDpi="600" verticalDpi="600" orientation="landscape" scale="130" r:id="rId2"/>
  <headerFooter>
    <oddFooter>&amp;L&amp;9&amp;K04-021Elaboración: Instituto Nacional de Estadística y Censos   
Fuente: Ferrocarriles del Ecuador Empresa Pública-2015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9"/>
  <sheetViews>
    <sheetView showGridLines="0" zoomScale="80" zoomScaleNormal="80" zoomScaleSheetLayoutView="80" workbookViewId="0" topLeftCell="A1">
      <selection activeCell="F2" sqref="F2"/>
    </sheetView>
  </sheetViews>
  <sheetFormatPr defaultColWidth="11.421875" defaultRowHeight="15"/>
  <cols>
    <col min="1" max="1" width="30.8515625" style="17" customWidth="1"/>
    <col min="2" max="2" width="19.140625" style="17" customWidth="1"/>
    <col min="3" max="4" width="24.8515625" style="17" customWidth="1"/>
    <col min="5" max="5" width="24.421875" style="17" customWidth="1"/>
    <col min="6" max="10" width="20.57421875" style="17" customWidth="1"/>
    <col min="11" max="11" width="11.421875" style="17" customWidth="1"/>
    <col min="12" max="16384" width="11.421875" style="17" customWidth="1"/>
  </cols>
  <sheetData>
    <row r="1" s="51" customFormat="1" ht="15"/>
    <row r="2" s="51" customFormat="1" ht="15"/>
    <row r="3" s="51" customFormat="1" ht="15">
      <c r="F3" s="25"/>
    </row>
    <row r="4" s="51" customFormat="1" ht="15">
      <c r="F4" s="25" t="s">
        <v>179</v>
      </c>
    </row>
    <row r="5" s="51" customFormat="1" ht="15"/>
    <row r="6" s="51" customFormat="1" ht="15"/>
    <row r="7" s="51" customFormat="1" ht="15"/>
    <row r="8" s="51" customFormat="1" ht="15"/>
    <row r="9" s="51" customFormat="1" ht="15"/>
    <row r="10" s="51" customFormat="1" ht="15"/>
    <row r="11" s="51" customFormat="1" ht="15"/>
    <row r="12" s="51" customFormat="1" ht="15"/>
    <row r="13" s="51" customFormat="1" ht="15"/>
    <row r="14" s="51" customFormat="1" ht="15"/>
    <row r="15" s="51" customFormat="1" ht="15"/>
    <row r="16" s="51" customFormat="1" ht="15"/>
    <row r="17" s="51" customFormat="1" ht="15"/>
    <row r="18" s="51" customFormat="1" ht="15"/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>
      <c r="F26" s="25"/>
    </row>
    <row r="27" s="51" customFormat="1" ht="15"/>
    <row r="28" s="51" customFormat="1" ht="15"/>
    <row r="29" s="51" customFormat="1" ht="15"/>
    <row r="30" s="51" customFormat="1" ht="15"/>
    <row r="31" s="51" customFormat="1" ht="15"/>
    <row r="32" s="51" customFormat="1" ht="15"/>
    <row r="33" s="51" customFormat="1" ht="15"/>
    <row r="34" s="51" customFormat="1" ht="15"/>
    <row r="35" s="51" customFormat="1" ht="15"/>
    <row r="36" s="51" customFormat="1" ht="15"/>
    <row r="37" s="51" customFormat="1" ht="15"/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265" customFormat="1" ht="15"/>
    <row r="45" s="265" customFormat="1" ht="15"/>
    <row r="46" s="265" customFormat="1" ht="15"/>
    <row r="47" spans="1:10" s="233" customFormat="1" ht="17.25" customHeight="1">
      <c r="A47" s="373"/>
      <c r="B47" s="373"/>
      <c r="C47" s="373"/>
      <c r="D47" s="373"/>
      <c r="E47" s="373"/>
      <c r="F47" s="373"/>
      <c r="G47" s="373"/>
      <c r="H47" s="373"/>
      <c r="I47" s="373"/>
      <c r="J47" s="373"/>
    </row>
    <row r="48" spans="1:10" s="266" customFormat="1" ht="34.5" customHeight="1">
      <c r="A48" s="373"/>
      <c r="B48" s="373"/>
      <c r="C48" s="373"/>
      <c r="D48" s="373"/>
      <c r="E48" s="373"/>
      <c r="F48" s="373"/>
      <c r="G48" s="373"/>
      <c r="H48" s="373"/>
      <c r="I48" s="373"/>
      <c r="J48" s="373"/>
    </row>
    <row r="49" spans="1:10" s="266" customFormat="1" ht="20.25" customHeight="1">
      <c r="A49" s="374" t="s">
        <v>91</v>
      </c>
      <c r="B49" s="374" t="s">
        <v>92</v>
      </c>
      <c r="C49" s="374" t="s">
        <v>109</v>
      </c>
      <c r="D49" s="374"/>
      <c r="E49" s="374"/>
      <c r="F49" s="374"/>
      <c r="G49" s="374"/>
      <c r="H49" s="374"/>
      <c r="I49" s="374"/>
      <c r="J49" s="374"/>
    </row>
    <row r="50" spans="1:11" s="266" customFormat="1" ht="21.75" customHeight="1">
      <c r="A50" s="374"/>
      <c r="B50" s="374"/>
      <c r="C50" s="243" t="s">
        <v>188</v>
      </c>
      <c r="D50" s="243" t="s">
        <v>102</v>
      </c>
      <c r="E50" s="243" t="s">
        <v>103</v>
      </c>
      <c r="F50" s="243" t="s">
        <v>104</v>
      </c>
      <c r="G50" s="243" t="s">
        <v>105</v>
      </c>
      <c r="H50" s="243" t="s">
        <v>106</v>
      </c>
      <c r="I50" s="243" t="s">
        <v>107</v>
      </c>
      <c r="J50" s="243" t="s">
        <v>108</v>
      </c>
      <c r="K50" s="267" t="s">
        <v>189</v>
      </c>
    </row>
    <row r="51" spans="1:20" s="266" customFormat="1" ht="22.5" customHeight="1">
      <c r="A51" s="268" t="s">
        <v>33</v>
      </c>
      <c r="B51" s="269">
        <v>131319</v>
      </c>
      <c r="C51" s="269">
        <v>11292</v>
      </c>
      <c r="D51" s="269">
        <v>17095</v>
      </c>
      <c r="E51" s="269">
        <v>17757</v>
      </c>
      <c r="F51" s="269">
        <v>17925</v>
      </c>
      <c r="G51" s="269">
        <v>15282</v>
      </c>
      <c r="H51" s="269">
        <v>17704</v>
      </c>
      <c r="I51" s="269">
        <v>19272</v>
      </c>
      <c r="J51" s="269">
        <v>11846</v>
      </c>
      <c r="K51" s="269">
        <v>3146</v>
      </c>
      <c r="L51" s="255"/>
      <c r="M51" s="255"/>
      <c r="N51" s="255"/>
      <c r="O51" s="255"/>
      <c r="P51" s="255"/>
      <c r="Q51" s="255"/>
      <c r="R51" s="255"/>
      <c r="S51" s="255"/>
      <c r="T51" s="270"/>
    </row>
    <row r="52" spans="1:10" s="266" customFormat="1" ht="28.5" customHeight="1" hidden="1">
      <c r="A52" s="271" t="s">
        <v>153</v>
      </c>
      <c r="B52" s="272">
        <f aca="true" t="shared" si="0" ref="B52:B54">SUM(C52:J52)</f>
        <v>65454</v>
      </c>
      <c r="C52" s="272">
        <v>3999</v>
      </c>
      <c r="D52" s="272">
        <v>7410</v>
      </c>
      <c r="E52" s="272">
        <v>9489</v>
      </c>
      <c r="F52" s="272">
        <v>8983</v>
      </c>
      <c r="G52" s="272">
        <v>8549</v>
      </c>
      <c r="H52" s="272">
        <v>10395</v>
      </c>
      <c r="I52" s="272">
        <v>10647</v>
      </c>
      <c r="J52" s="272">
        <v>5982</v>
      </c>
    </row>
    <row r="53" spans="1:10" s="266" customFormat="1" ht="28.5" customHeight="1" hidden="1">
      <c r="A53" s="271" t="s">
        <v>154</v>
      </c>
      <c r="B53" s="272">
        <f t="shared" si="0"/>
        <v>4074</v>
      </c>
      <c r="C53" s="272">
        <v>475</v>
      </c>
      <c r="D53" s="272">
        <v>495</v>
      </c>
      <c r="E53" s="272">
        <v>814</v>
      </c>
      <c r="F53" s="272">
        <v>617</v>
      </c>
      <c r="G53" s="272">
        <v>457</v>
      </c>
      <c r="H53" s="272">
        <v>431</v>
      </c>
      <c r="I53" s="272">
        <v>403</v>
      </c>
      <c r="J53" s="272">
        <v>382</v>
      </c>
    </row>
    <row r="54" spans="1:10" s="266" customFormat="1" ht="28.5" customHeight="1" hidden="1">
      <c r="A54" s="271" t="s">
        <v>155</v>
      </c>
      <c r="B54" s="272">
        <f t="shared" si="0"/>
        <v>5646</v>
      </c>
      <c r="C54" s="272">
        <v>793</v>
      </c>
      <c r="D54" s="272">
        <v>1017</v>
      </c>
      <c r="E54" s="272">
        <v>1070</v>
      </c>
      <c r="F54" s="272">
        <v>797</v>
      </c>
      <c r="G54" s="272">
        <v>617</v>
      </c>
      <c r="H54" s="272">
        <v>601</v>
      </c>
      <c r="I54" s="272">
        <v>422</v>
      </c>
      <c r="J54" s="272">
        <v>329</v>
      </c>
    </row>
    <row r="55" spans="1:10" s="266" customFormat="1" ht="14.4">
      <c r="A55" s="273"/>
      <c r="B55" s="273"/>
      <c r="C55" s="273"/>
      <c r="D55" s="273"/>
      <c r="E55" s="273"/>
      <c r="F55" s="269"/>
      <c r="G55" s="269"/>
      <c r="H55" s="269"/>
      <c r="I55" s="269"/>
      <c r="J55" s="269"/>
    </row>
    <row r="56" s="266" customFormat="1" ht="14.4"/>
    <row r="57" spans="1:10" s="266" customFormat="1" ht="15" customHeight="1">
      <c r="A57" s="242" t="s">
        <v>91</v>
      </c>
      <c r="B57" s="374" t="s">
        <v>109</v>
      </c>
      <c r="C57" s="374"/>
      <c r="D57" s="374"/>
      <c r="E57" s="374"/>
      <c r="F57" s="374"/>
      <c r="G57" s="374"/>
      <c r="H57" s="374"/>
      <c r="I57" s="374"/>
      <c r="J57" s="242"/>
    </row>
    <row r="58" spans="1:10" s="266" customFormat="1" ht="14.4">
      <c r="A58" s="242"/>
      <c r="B58" s="243" t="s">
        <v>101</v>
      </c>
      <c r="C58" s="243" t="s">
        <v>102</v>
      </c>
      <c r="D58" s="243" t="s">
        <v>103</v>
      </c>
      <c r="E58" s="243" t="s">
        <v>104</v>
      </c>
      <c r="F58" s="243" t="s">
        <v>105</v>
      </c>
      <c r="G58" s="243" t="s">
        <v>106</v>
      </c>
      <c r="H58" s="243" t="s">
        <v>107</v>
      </c>
      <c r="I58" s="243" t="s">
        <v>108</v>
      </c>
      <c r="J58" s="267" t="s">
        <v>189</v>
      </c>
    </row>
    <row r="59" spans="1:11" s="266" customFormat="1" ht="14.4">
      <c r="A59" s="274" t="s">
        <v>94</v>
      </c>
      <c r="B59" s="275">
        <f>C51/$B$51</f>
        <v>0.08598908002650035</v>
      </c>
      <c r="C59" s="275">
        <f aca="true" t="shared" si="1" ref="C59:J59">D51/$B$51</f>
        <v>0.13017918199194328</v>
      </c>
      <c r="D59" s="275">
        <f t="shared" si="1"/>
        <v>0.13522034130628469</v>
      </c>
      <c r="E59" s="275">
        <f t="shared" si="1"/>
        <v>0.13649966874557376</v>
      </c>
      <c r="F59" s="275">
        <f t="shared" si="1"/>
        <v>0.11637310670961552</v>
      </c>
      <c r="G59" s="275">
        <f t="shared" si="1"/>
        <v>0.13481674395936613</v>
      </c>
      <c r="H59" s="275">
        <f t="shared" si="1"/>
        <v>0.14675713339273067</v>
      </c>
      <c r="I59" s="275">
        <f t="shared" si="1"/>
        <v>0.09020781455844165</v>
      </c>
      <c r="J59" s="275">
        <f t="shared" si="1"/>
        <v>0.023956929309543934</v>
      </c>
      <c r="K59" s="275"/>
    </row>
    <row r="60" s="266" customFormat="1" ht="14.4"/>
    <row r="61" s="266" customFormat="1" ht="14.4"/>
    <row r="62" s="266" customFormat="1" ht="14.4"/>
    <row r="63" s="266" customFormat="1" ht="14.4"/>
    <row r="64" s="266" customFormat="1" ht="14.4"/>
    <row r="65" s="266" customFormat="1" ht="14.4"/>
    <row r="66" s="266" customFormat="1" ht="14.4"/>
    <row r="67" s="266" customFormat="1" ht="14.4"/>
    <row r="68" s="266" customFormat="1" ht="14.4"/>
    <row r="69" s="83" customFormat="1" ht="14.4"/>
    <row r="70" s="83" customFormat="1" ht="14.4"/>
    <row r="71" s="83" customFormat="1" ht="14.4"/>
    <row r="72" s="57" customFormat="1" ht="14.4"/>
  </sheetData>
  <mergeCells count="5">
    <mergeCell ref="A47:J48"/>
    <mergeCell ref="A49:A50"/>
    <mergeCell ref="B49:B50"/>
    <mergeCell ref="C49:J49"/>
    <mergeCell ref="B57:I57"/>
  </mergeCells>
  <hyperlinks>
    <hyperlink ref="F4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 xml:space="preserve">&amp;L&amp;9&amp;K04-021INSTITUTO NACIONAL DE ESTADÍSTICA Y CENSOS 
EMPRESA DE FERROCARRILES DEL ECUADOR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5"/>
  <sheetViews>
    <sheetView showGridLines="0" zoomScale="80" zoomScaleNormal="80" zoomScaleSheetLayoutView="80" workbookViewId="0" topLeftCell="A1">
      <selection activeCell="L2" sqref="L2"/>
    </sheetView>
  </sheetViews>
  <sheetFormatPr defaultColWidth="11.421875" defaultRowHeight="15"/>
  <cols>
    <col min="1" max="10" width="11.57421875" style="3" customWidth="1"/>
    <col min="11" max="11" width="17.28125" style="3" customWidth="1"/>
    <col min="12" max="13" width="14.28125" style="3" customWidth="1"/>
    <col min="14" max="14" width="14.28125" style="276" customWidth="1"/>
    <col min="15" max="21" width="11.421875" style="276" customWidth="1"/>
    <col min="22" max="24" width="11.421875" style="3" customWidth="1"/>
    <col min="25" max="220" width="11.57421875" style="3" customWidth="1"/>
    <col min="221" max="266" width="14.28125" style="3" customWidth="1"/>
    <col min="267" max="267" width="11.28125" style="3" customWidth="1"/>
    <col min="268" max="268" width="7.57421875" style="3" customWidth="1"/>
    <col min="269" max="269" width="11.57421875" style="3" customWidth="1"/>
    <col min="270" max="280" width="11.421875" style="3" customWidth="1"/>
    <col min="281" max="476" width="11.57421875" style="3" customWidth="1"/>
    <col min="477" max="522" width="14.28125" style="3" customWidth="1"/>
    <col min="523" max="523" width="11.28125" style="3" customWidth="1"/>
    <col min="524" max="524" width="7.57421875" style="3" customWidth="1"/>
    <col min="525" max="525" width="11.57421875" style="3" customWidth="1"/>
    <col min="526" max="536" width="11.421875" style="3" customWidth="1"/>
    <col min="537" max="732" width="11.57421875" style="3" customWidth="1"/>
    <col min="733" max="778" width="14.28125" style="3" customWidth="1"/>
    <col min="779" max="779" width="11.28125" style="3" customWidth="1"/>
    <col min="780" max="780" width="7.57421875" style="3" customWidth="1"/>
    <col min="781" max="781" width="11.57421875" style="3" customWidth="1"/>
    <col min="782" max="792" width="11.421875" style="3" customWidth="1"/>
    <col min="793" max="988" width="11.57421875" style="3" customWidth="1"/>
    <col min="989" max="1034" width="14.28125" style="3" customWidth="1"/>
    <col min="1035" max="1035" width="11.28125" style="3" customWidth="1"/>
    <col min="1036" max="1036" width="7.57421875" style="3" customWidth="1"/>
    <col min="1037" max="1037" width="11.57421875" style="3" customWidth="1"/>
    <col min="1038" max="1048" width="11.421875" style="3" customWidth="1"/>
    <col min="1049" max="1244" width="11.57421875" style="3" customWidth="1"/>
    <col min="1245" max="1290" width="14.28125" style="3" customWidth="1"/>
    <col min="1291" max="1291" width="11.28125" style="3" customWidth="1"/>
    <col min="1292" max="1292" width="7.57421875" style="3" customWidth="1"/>
    <col min="1293" max="1293" width="11.57421875" style="3" customWidth="1"/>
    <col min="1294" max="1304" width="11.421875" style="3" customWidth="1"/>
    <col min="1305" max="1500" width="11.57421875" style="3" customWidth="1"/>
    <col min="1501" max="1546" width="14.28125" style="3" customWidth="1"/>
    <col min="1547" max="1547" width="11.28125" style="3" customWidth="1"/>
    <col min="1548" max="1548" width="7.57421875" style="3" customWidth="1"/>
    <col min="1549" max="1549" width="11.57421875" style="3" customWidth="1"/>
    <col min="1550" max="1560" width="11.421875" style="3" customWidth="1"/>
    <col min="1561" max="1756" width="11.57421875" style="3" customWidth="1"/>
    <col min="1757" max="1802" width="14.28125" style="3" customWidth="1"/>
    <col min="1803" max="1803" width="11.28125" style="3" customWidth="1"/>
    <col min="1804" max="1804" width="7.57421875" style="3" customWidth="1"/>
    <col min="1805" max="1805" width="11.57421875" style="3" customWidth="1"/>
    <col min="1806" max="1816" width="11.421875" style="3" customWidth="1"/>
    <col min="1817" max="2012" width="11.57421875" style="3" customWidth="1"/>
    <col min="2013" max="2058" width="14.28125" style="3" customWidth="1"/>
    <col min="2059" max="2059" width="11.28125" style="3" customWidth="1"/>
    <col min="2060" max="2060" width="7.57421875" style="3" customWidth="1"/>
    <col min="2061" max="2061" width="11.57421875" style="3" customWidth="1"/>
    <col min="2062" max="2072" width="11.421875" style="3" customWidth="1"/>
    <col min="2073" max="2268" width="11.57421875" style="3" customWidth="1"/>
    <col min="2269" max="2314" width="14.28125" style="3" customWidth="1"/>
    <col min="2315" max="2315" width="11.28125" style="3" customWidth="1"/>
    <col min="2316" max="2316" width="7.57421875" style="3" customWidth="1"/>
    <col min="2317" max="2317" width="11.57421875" style="3" customWidth="1"/>
    <col min="2318" max="2328" width="11.421875" style="3" customWidth="1"/>
    <col min="2329" max="2524" width="11.57421875" style="3" customWidth="1"/>
    <col min="2525" max="2570" width="14.28125" style="3" customWidth="1"/>
    <col min="2571" max="2571" width="11.28125" style="3" customWidth="1"/>
    <col min="2572" max="2572" width="7.57421875" style="3" customWidth="1"/>
    <col min="2573" max="2573" width="11.57421875" style="3" customWidth="1"/>
    <col min="2574" max="2584" width="11.421875" style="3" customWidth="1"/>
    <col min="2585" max="2780" width="11.57421875" style="3" customWidth="1"/>
    <col min="2781" max="2826" width="14.28125" style="3" customWidth="1"/>
    <col min="2827" max="2827" width="11.28125" style="3" customWidth="1"/>
    <col min="2828" max="2828" width="7.57421875" style="3" customWidth="1"/>
    <col min="2829" max="2829" width="11.57421875" style="3" customWidth="1"/>
    <col min="2830" max="2840" width="11.421875" style="3" customWidth="1"/>
    <col min="2841" max="3036" width="11.57421875" style="3" customWidth="1"/>
    <col min="3037" max="3082" width="14.28125" style="3" customWidth="1"/>
    <col min="3083" max="3083" width="11.28125" style="3" customWidth="1"/>
    <col min="3084" max="3084" width="7.57421875" style="3" customWidth="1"/>
    <col min="3085" max="3085" width="11.57421875" style="3" customWidth="1"/>
    <col min="3086" max="3096" width="11.421875" style="3" customWidth="1"/>
    <col min="3097" max="3292" width="11.57421875" style="3" customWidth="1"/>
    <col min="3293" max="3338" width="14.28125" style="3" customWidth="1"/>
    <col min="3339" max="3339" width="11.28125" style="3" customWidth="1"/>
    <col min="3340" max="3340" width="7.57421875" style="3" customWidth="1"/>
    <col min="3341" max="3341" width="11.57421875" style="3" customWidth="1"/>
    <col min="3342" max="3352" width="11.421875" style="3" customWidth="1"/>
    <col min="3353" max="3548" width="11.57421875" style="3" customWidth="1"/>
    <col min="3549" max="3594" width="14.28125" style="3" customWidth="1"/>
    <col min="3595" max="3595" width="11.28125" style="3" customWidth="1"/>
    <col min="3596" max="3596" width="7.57421875" style="3" customWidth="1"/>
    <col min="3597" max="3597" width="11.57421875" style="3" customWidth="1"/>
    <col min="3598" max="3608" width="11.421875" style="3" customWidth="1"/>
    <col min="3609" max="3804" width="11.57421875" style="3" customWidth="1"/>
    <col min="3805" max="3850" width="14.28125" style="3" customWidth="1"/>
    <col min="3851" max="3851" width="11.28125" style="3" customWidth="1"/>
    <col min="3852" max="3852" width="7.57421875" style="3" customWidth="1"/>
    <col min="3853" max="3853" width="11.57421875" style="3" customWidth="1"/>
    <col min="3854" max="3864" width="11.421875" style="3" customWidth="1"/>
    <col min="3865" max="4060" width="11.57421875" style="3" customWidth="1"/>
    <col min="4061" max="4106" width="14.28125" style="3" customWidth="1"/>
    <col min="4107" max="4107" width="11.28125" style="3" customWidth="1"/>
    <col min="4108" max="4108" width="7.57421875" style="3" customWidth="1"/>
    <col min="4109" max="4109" width="11.57421875" style="3" customWidth="1"/>
    <col min="4110" max="4120" width="11.421875" style="3" customWidth="1"/>
    <col min="4121" max="4316" width="11.57421875" style="3" customWidth="1"/>
    <col min="4317" max="4362" width="14.28125" style="3" customWidth="1"/>
    <col min="4363" max="4363" width="11.28125" style="3" customWidth="1"/>
    <col min="4364" max="4364" width="7.57421875" style="3" customWidth="1"/>
    <col min="4365" max="4365" width="11.57421875" style="3" customWidth="1"/>
    <col min="4366" max="4376" width="11.421875" style="3" customWidth="1"/>
    <col min="4377" max="4572" width="11.57421875" style="3" customWidth="1"/>
    <col min="4573" max="4618" width="14.28125" style="3" customWidth="1"/>
    <col min="4619" max="4619" width="11.28125" style="3" customWidth="1"/>
    <col min="4620" max="4620" width="7.57421875" style="3" customWidth="1"/>
    <col min="4621" max="4621" width="11.57421875" style="3" customWidth="1"/>
    <col min="4622" max="4632" width="11.421875" style="3" customWidth="1"/>
    <col min="4633" max="4828" width="11.57421875" style="3" customWidth="1"/>
    <col min="4829" max="4874" width="14.28125" style="3" customWidth="1"/>
    <col min="4875" max="4875" width="11.28125" style="3" customWidth="1"/>
    <col min="4876" max="4876" width="7.57421875" style="3" customWidth="1"/>
    <col min="4877" max="4877" width="11.57421875" style="3" customWidth="1"/>
    <col min="4878" max="4888" width="11.421875" style="3" customWidth="1"/>
    <col min="4889" max="5084" width="11.57421875" style="3" customWidth="1"/>
    <col min="5085" max="5130" width="14.28125" style="3" customWidth="1"/>
    <col min="5131" max="5131" width="11.28125" style="3" customWidth="1"/>
    <col min="5132" max="5132" width="7.57421875" style="3" customWidth="1"/>
    <col min="5133" max="5133" width="11.57421875" style="3" customWidth="1"/>
    <col min="5134" max="5144" width="11.421875" style="3" customWidth="1"/>
    <col min="5145" max="5340" width="11.57421875" style="3" customWidth="1"/>
    <col min="5341" max="5386" width="14.28125" style="3" customWidth="1"/>
    <col min="5387" max="5387" width="11.28125" style="3" customWidth="1"/>
    <col min="5388" max="5388" width="7.57421875" style="3" customWidth="1"/>
    <col min="5389" max="5389" width="11.57421875" style="3" customWidth="1"/>
    <col min="5390" max="5400" width="11.421875" style="3" customWidth="1"/>
    <col min="5401" max="5596" width="11.57421875" style="3" customWidth="1"/>
    <col min="5597" max="5642" width="14.28125" style="3" customWidth="1"/>
    <col min="5643" max="5643" width="11.28125" style="3" customWidth="1"/>
    <col min="5644" max="5644" width="7.57421875" style="3" customWidth="1"/>
    <col min="5645" max="5645" width="11.57421875" style="3" customWidth="1"/>
    <col min="5646" max="5656" width="11.421875" style="3" customWidth="1"/>
    <col min="5657" max="5852" width="11.57421875" style="3" customWidth="1"/>
    <col min="5853" max="5898" width="14.28125" style="3" customWidth="1"/>
    <col min="5899" max="5899" width="11.28125" style="3" customWidth="1"/>
    <col min="5900" max="5900" width="7.57421875" style="3" customWidth="1"/>
    <col min="5901" max="5901" width="11.57421875" style="3" customWidth="1"/>
    <col min="5902" max="5912" width="11.421875" style="3" customWidth="1"/>
    <col min="5913" max="6108" width="11.57421875" style="3" customWidth="1"/>
    <col min="6109" max="6154" width="14.28125" style="3" customWidth="1"/>
    <col min="6155" max="6155" width="11.28125" style="3" customWidth="1"/>
    <col min="6156" max="6156" width="7.57421875" style="3" customWidth="1"/>
    <col min="6157" max="6157" width="11.57421875" style="3" customWidth="1"/>
    <col min="6158" max="6168" width="11.421875" style="3" customWidth="1"/>
    <col min="6169" max="6364" width="11.57421875" style="3" customWidth="1"/>
    <col min="6365" max="6410" width="14.28125" style="3" customWidth="1"/>
    <col min="6411" max="6411" width="11.28125" style="3" customWidth="1"/>
    <col min="6412" max="6412" width="7.57421875" style="3" customWidth="1"/>
    <col min="6413" max="6413" width="11.57421875" style="3" customWidth="1"/>
    <col min="6414" max="6424" width="11.421875" style="3" customWidth="1"/>
    <col min="6425" max="6620" width="11.57421875" style="3" customWidth="1"/>
    <col min="6621" max="6666" width="14.28125" style="3" customWidth="1"/>
    <col min="6667" max="6667" width="11.28125" style="3" customWidth="1"/>
    <col min="6668" max="6668" width="7.57421875" style="3" customWidth="1"/>
    <col min="6669" max="6669" width="11.57421875" style="3" customWidth="1"/>
    <col min="6670" max="6680" width="11.421875" style="3" customWidth="1"/>
    <col min="6681" max="6876" width="11.57421875" style="3" customWidth="1"/>
    <col min="6877" max="6922" width="14.28125" style="3" customWidth="1"/>
    <col min="6923" max="6923" width="11.28125" style="3" customWidth="1"/>
    <col min="6924" max="6924" width="7.57421875" style="3" customWidth="1"/>
    <col min="6925" max="6925" width="11.57421875" style="3" customWidth="1"/>
    <col min="6926" max="6936" width="11.421875" style="3" customWidth="1"/>
    <col min="6937" max="7132" width="11.57421875" style="3" customWidth="1"/>
    <col min="7133" max="7178" width="14.28125" style="3" customWidth="1"/>
    <col min="7179" max="7179" width="11.28125" style="3" customWidth="1"/>
    <col min="7180" max="7180" width="7.57421875" style="3" customWidth="1"/>
    <col min="7181" max="7181" width="11.57421875" style="3" customWidth="1"/>
    <col min="7182" max="7192" width="11.421875" style="3" customWidth="1"/>
    <col min="7193" max="7388" width="11.57421875" style="3" customWidth="1"/>
    <col min="7389" max="7434" width="14.28125" style="3" customWidth="1"/>
    <col min="7435" max="7435" width="11.28125" style="3" customWidth="1"/>
    <col min="7436" max="7436" width="7.57421875" style="3" customWidth="1"/>
    <col min="7437" max="7437" width="11.57421875" style="3" customWidth="1"/>
    <col min="7438" max="7448" width="11.421875" style="3" customWidth="1"/>
    <col min="7449" max="7644" width="11.57421875" style="3" customWidth="1"/>
    <col min="7645" max="7690" width="14.28125" style="3" customWidth="1"/>
    <col min="7691" max="7691" width="11.28125" style="3" customWidth="1"/>
    <col min="7692" max="7692" width="7.57421875" style="3" customWidth="1"/>
    <col min="7693" max="7693" width="11.57421875" style="3" customWidth="1"/>
    <col min="7694" max="7704" width="11.421875" style="3" customWidth="1"/>
    <col min="7705" max="7900" width="11.57421875" style="3" customWidth="1"/>
    <col min="7901" max="7946" width="14.28125" style="3" customWidth="1"/>
    <col min="7947" max="7947" width="11.28125" style="3" customWidth="1"/>
    <col min="7948" max="7948" width="7.57421875" style="3" customWidth="1"/>
    <col min="7949" max="7949" width="11.57421875" style="3" customWidth="1"/>
    <col min="7950" max="7960" width="11.421875" style="3" customWidth="1"/>
    <col min="7961" max="8156" width="11.57421875" style="3" customWidth="1"/>
    <col min="8157" max="8202" width="14.28125" style="3" customWidth="1"/>
    <col min="8203" max="8203" width="11.28125" style="3" customWidth="1"/>
    <col min="8204" max="8204" width="7.57421875" style="3" customWidth="1"/>
    <col min="8205" max="8205" width="11.57421875" style="3" customWidth="1"/>
    <col min="8206" max="8216" width="11.421875" style="3" customWidth="1"/>
    <col min="8217" max="8412" width="11.57421875" style="3" customWidth="1"/>
    <col min="8413" max="8458" width="14.28125" style="3" customWidth="1"/>
    <col min="8459" max="8459" width="11.28125" style="3" customWidth="1"/>
    <col min="8460" max="8460" width="7.57421875" style="3" customWidth="1"/>
    <col min="8461" max="8461" width="11.57421875" style="3" customWidth="1"/>
    <col min="8462" max="8472" width="11.421875" style="3" customWidth="1"/>
    <col min="8473" max="8668" width="11.57421875" style="3" customWidth="1"/>
    <col min="8669" max="8714" width="14.28125" style="3" customWidth="1"/>
    <col min="8715" max="8715" width="11.28125" style="3" customWidth="1"/>
    <col min="8716" max="8716" width="7.57421875" style="3" customWidth="1"/>
    <col min="8717" max="8717" width="11.57421875" style="3" customWidth="1"/>
    <col min="8718" max="8728" width="11.421875" style="3" customWidth="1"/>
    <col min="8729" max="8924" width="11.57421875" style="3" customWidth="1"/>
    <col min="8925" max="8970" width="14.28125" style="3" customWidth="1"/>
    <col min="8971" max="8971" width="11.28125" style="3" customWidth="1"/>
    <col min="8972" max="8972" width="7.57421875" style="3" customWidth="1"/>
    <col min="8973" max="8973" width="11.57421875" style="3" customWidth="1"/>
    <col min="8974" max="8984" width="11.421875" style="3" customWidth="1"/>
    <col min="8985" max="9180" width="11.57421875" style="3" customWidth="1"/>
    <col min="9181" max="9226" width="14.28125" style="3" customWidth="1"/>
    <col min="9227" max="9227" width="11.28125" style="3" customWidth="1"/>
    <col min="9228" max="9228" width="7.57421875" style="3" customWidth="1"/>
    <col min="9229" max="9229" width="11.57421875" style="3" customWidth="1"/>
    <col min="9230" max="9240" width="11.421875" style="3" customWidth="1"/>
    <col min="9241" max="9436" width="11.57421875" style="3" customWidth="1"/>
    <col min="9437" max="9482" width="14.28125" style="3" customWidth="1"/>
    <col min="9483" max="9483" width="11.28125" style="3" customWidth="1"/>
    <col min="9484" max="9484" width="7.57421875" style="3" customWidth="1"/>
    <col min="9485" max="9485" width="11.57421875" style="3" customWidth="1"/>
    <col min="9486" max="9496" width="11.421875" style="3" customWidth="1"/>
    <col min="9497" max="9692" width="11.57421875" style="3" customWidth="1"/>
    <col min="9693" max="9738" width="14.28125" style="3" customWidth="1"/>
    <col min="9739" max="9739" width="11.28125" style="3" customWidth="1"/>
    <col min="9740" max="9740" width="7.57421875" style="3" customWidth="1"/>
    <col min="9741" max="9741" width="11.57421875" style="3" customWidth="1"/>
    <col min="9742" max="9752" width="11.421875" style="3" customWidth="1"/>
    <col min="9753" max="9948" width="11.57421875" style="3" customWidth="1"/>
    <col min="9949" max="9994" width="14.28125" style="3" customWidth="1"/>
    <col min="9995" max="9995" width="11.28125" style="3" customWidth="1"/>
    <col min="9996" max="9996" width="7.57421875" style="3" customWidth="1"/>
    <col min="9997" max="9997" width="11.57421875" style="3" customWidth="1"/>
    <col min="9998" max="10008" width="11.421875" style="3" customWidth="1"/>
    <col min="10009" max="10204" width="11.57421875" style="3" customWidth="1"/>
    <col min="10205" max="10250" width="14.28125" style="3" customWidth="1"/>
    <col min="10251" max="10251" width="11.28125" style="3" customWidth="1"/>
    <col min="10252" max="10252" width="7.57421875" style="3" customWidth="1"/>
    <col min="10253" max="10253" width="11.57421875" style="3" customWidth="1"/>
    <col min="10254" max="10264" width="11.421875" style="3" customWidth="1"/>
    <col min="10265" max="10460" width="11.57421875" style="3" customWidth="1"/>
    <col min="10461" max="10506" width="14.28125" style="3" customWidth="1"/>
    <col min="10507" max="10507" width="11.28125" style="3" customWidth="1"/>
    <col min="10508" max="10508" width="7.57421875" style="3" customWidth="1"/>
    <col min="10509" max="10509" width="11.57421875" style="3" customWidth="1"/>
    <col min="10510" max="10520" width="11.421875" style="3" customWidth="1"/>
    <col min="10521" max="10716" width="11.57421875" style="3" customWidth="1"/>
    <col min="10717" max="10762" width="14.28125" style="3" customWidth="1"/>
    <col min="10763" max="10763" width="11.28125" style="3" customWidth="1"/>
    <col min="10764" max="10764" width="7.57421875" style="3" customWidth="1"/>
    <col min="10765" max="10765" width="11.57421875" style="3" customWidth="1"/>
    <col min="10766" max="10776" width="11.421875" style="3" customWidth="1"/>
    <col min="10777" max="10972" width="11.57421875" style="3" customWidth="1"/>
    <col min="10973" max="11018" width="14.28125" style="3" customWidth="1"/>
    <col min="11019" max="11019" width="11.28125" style="3" customWidth="1"/>
    <col min="11020" max="11020" width="7.57421875" style="3" customWidth="1"/>
    <col min="11021" max="11021" width="11.57421875" style="3" customWidth="1"/>
    <col min="11022" max="11032" width="11.421875" style="3" customWidth="1"/>
    <col min="11033" max="11228" width="11.57421875" style="3" customWidth="1"/>
    <col min="11229" max="11274" width="14.28125" style="3" customWidth="1"/>
    <col min="11275" max="11275" width="11.28125" style="3" customWidth="1"/>
    <col min="11276" max="11276" width="7.57421875" style="3" customWidth="1"/>
    <col min="11277" max="11277" width="11.57421875" style="3" customWidth="1"/>
    <col min="11278" max="11288" width="11.421875" style="3" customWidth="1"/>
    <col min="11289" max="11484" width="11.57421875" style="3" customWidth="1"/>
    <col min="11485" max="11530" width="14.28125" style="3" customWidth="1"/>
    <col min="11531" max="11531" width="11.28125" style="3" customWidth="1"/>
    <col min="11532" max="11532" width="7.57421875" style="3" customWidth="1"/>
    <col min="11533" max="11533" width="11.57421875" style="3" customWidth="1"/>
    <col min="11534" max="11544" width="11.421875" style="3" customWidth="1"/>
    <col min="11545" max="11740" width="11.57421875" style="3" customWidth="1"/>
    <col min="11741" max="11786" width="14.28125" style="3" customWidth="1"/>
    <col min="11787" max="11787" width="11.28125" style="3" customWidth="1"/>
    <col min="11788" max="11788" width="7.57421875" style="3" customWidth="1"/>
    <col min="11789" max="11789" width="11.57421875" style="3" customWidth="1"/>
    <col min="11790" max="11800" width="11.421875" style="3" customWidth="1"/>
    <col min="11801" max="11996" width="11.57421875" style="3" customWidth="1"/>
    <col min="11997" max="12042" width="14.28125" style="3" customWidth="1"/>
    <col min="12043" max="12043" width="11.28125" style="3" customWidth="1"/>
    <col min="12044" max="12044" width="7.57421875" style="3" customWidth="1"/>
    <col min="12045" max="12045" width="11.57421875" style="3" customWidth="1"/>
    <col min="12046" max="12056" width="11.421875" style="3" customWidth="1"/>
    <col min="12057" max="12252" width="11.57421875" style="3" customWidth="1"/>
    <col min="12253" max="12298" width="14.28125" style="3" customWidth="1"/>
    <col min="12299" max="12299" width="11.28125" style="3" customWidth="1"/>
    <col min="12300" max="12300" width="7.57421875" style="3" customWidth="1"/>
    <col min="12301" max="12301" width="11.57421875" style="3" customWidth="1"/>
    <col min="12302" max="12312" width="11.421875" style="3" customWidth="1"/>
    <col min="12313" max="12508" width="11.57421875" style="3" customWidth="1"/>
    <col min="12509" max="12554" width="14.28125" style="3" customWidth="1"/>
    <col min="12555" max="12555" width="11.28125" style="3" customWidth="1"/>
    <col min="12556" max="12556" width="7.57421875" style="3" customWidth="1"/>
    <col min="12557" max="12557" width="11.57421875" style="3" customWidth="1"/>
    <col min="12558" max="12568" width="11.421875" style="3" customWidth="1"/>
    <col min="12569" max="12764" width="11.57421875" style="3" customWidth="1"/>
    <col min="12765" max="12810" width="14.28125" style="3" customWidth="1"/>
    <col min="12811" max="12811" width="11.28125" style="3" customWidth="1"/>
    <col min="12812" max="12812" width="7.57421875" style="3" customWidth="1"/>
    <col min="12813" max="12813" width="11.57421875" style="3" customWidth="1"/>
    <col min="12814" max="12824" width="11.421875" style="3" customWidth="1"/>
    <col min="12825" max="13020" width="11.57421875" style="3" customWidth="1"/>
    <col min="13021" max="13066" width="14.28125" style="3" customWidth="1"/>
    <col min="13067" max="13067" width="11.28125" style="3" customWidth="1"/>
    <col min="13068" max="13068" width="7.57421875" style="3" customWidth="1"/>
    <col min="13069" max="13069" width="11.57421875" style="3" customWidth="1"/>
    <col min="13070" max="13080" width="11.421875" style="3" customWidth="1"/>
    <col min="13081" max="13276" width="11.57421875" style="3" customWidth="1"/>
    <col min="13277" max="13322" width="14.28125" style="3" customWidth="1"/>
    <col min="13323" max="13323" width="11.28125" style="3" customWidth="1"/>
    <col min="13324" max="13324" width="7.57421875" style="3" customWidth="1"/>
    <col min="13325" max="13325" width="11.57421875" style="3" customWidth="1"/>
    <col min="13326" max="13336" width="11.421875" style="3" customWidth="1"/>
    <col min="13337" max="13532" width="11.57421875" style="3" customWidth="1"/>
    <col min="13533" max="13578" width="14.28125" style="3" customWidth="1"/>
    <col min="13579" max="13579" width="11.28125" style="3" customWidth="1"/>
    <col min="13580" max="13580" width="7.57421875" style="3" customWidth="1"/>
    <col min="13581" max="13581" width="11.57421875" style="3" customWidth="1"/>
    <col min="13582" max="13592" width="11.421875" style="3" customWidth="1"/>
    <col min="13593" max="13788" width="11.57421875" style="3" customWidth="1"/>
    <col min="13789" max="13834" width="14.28125" style="3" customWidth="1"/>
    <col min="13835" max="13835" width="11.28125" style="3" customWidth="1"/>
    <col min="13836" max="13836" width="7.57421875" style="3" customWidth="1"/>
    <col min="13837" max="13837" width="11.57421875" style="3" customWidth="1"/>
    <col min="13838" max="13848" width="11.421875" style="3" customWidth="1"/>
    <col min="13849" max="14044" width="11.57421875" style="3" customWidth="1"/>
    <col min="14045" max="14090" width="14.28125" style="3" customWidth="1"/>
    <col min="14091" max="14091" width="11.28125" style="3" customWidth="1"/>
    <col min="14092" max="14092" width="7.57421875" style="3" customWidth="1"/>
    <col min="14093" max="14093" width="11.57421875" style="3" customWidth="1"/>
    <col min="14094" max="14104" width="11.421875" style="3" customWidth="1"/>
    <col min="14105" max="14300" width="11.57421875" style="3" customWidth="1"/>
    <col min="14301" max="14346" width="14.28125" style="3" customWidth="1"/>
    <col min="14347" max="14347" width="11.28125" style="3" customWidth="1"/>
    <col min="14348" max="14348" width="7.57421875" style="3" customWidth="1"/>
    <col min="14349" max="14349" width="11.57421875" style="3" customWidth="1"/>
    <col min="14350" max="14360" width="11.421875" style="3" customWidth="1"/>
    <col min="14361" max="14556" width="11.57421875" style="3" customWidth="1"/>
    <col min="14557" max="14602" width="14.28125" style="3" customWidth="1"/>
    <col min="14603" max="14603" width="11.28125" style="3" customWidth="1"/>
    <col min="14604" max="14604" width="7.57421875" style="3" customWidth="1"/>
    <col min="14605" max="14605" width="11.57421875" style="3" customWidth="1"/>
    <col min="14606" max="14616" width="11.421875" style="3" customWidth="1"/>
    <col min="14617" max="14812" width="11.57421875" style="3" customWidth="1"/>
    <col min="14813" max="14858" width="14.28125" style="3" customWidth="1"/>
    <col min="14859" max="14859" width="11.28125" style="3" customWidth="1"/>
    <col min="14860" max="14860" width="7.57421875" style="3" customWidth="1"/>
    <col min="14861" max="14861" width="11.57421875" style="3" customWidth="1"/>
    <col min="14862" max="14872" width="11.421875" style="3" customWidth="1"/>
    <col min="14873" max="15068" width="11.57421875" style="3" customWidth="1"/>
    <col min="15069" max="15114" width="14.28125" style="3" customWidth="1"/>
    <col min="15115" max="15115" width="11.28125" style="3" customWidth="1"/>
    <col min="15116" max="15116" width="7.57421875" style="3" customWidth="1"/>
    <col min="15117" max="15117" width="11.57421875" style="3" customWidth="1"/>
    <col min="15118" max="15128" width="11.421875" style="3" customWidth="1"/>
    <col min="15129" max="15324" width="11.57421875" style="3" customWidth="1"/>
    <col min="15325" max="15370" width="14.28125" style="3" customWidth="1"/>
    <col min="15371" max="15371" width="11.28125" style="3" customWidth="1"/>
    <col min="15372" max="15372" width="7.57421875" style="3" customWidth="1"/>
    <col min="15373" max="15373" width="11.57421875" style="3" customWidth="1"/>
    <col min="15374" max="15384" width="11.421875" style="3" customWidth="1"/>
    <col min="15385" max="15580" width="11.57421875" style="3" customWidth="1"/>
    <col min="15581" max="15626" width="14.28125" style="3" customWidth="1"/>
    <col min="15627" max="15627" width="11.28125" style="3" customWidth="1"/>
    <col min="15628" max="15628" width="7.57421875" style="3" customWidth="1"/>
    <col min="15629" max="15629" width="11.57421875" style="3" customWidth="1"/>
    <col min="15630" max="15640" width="11.421875" style="3" customWidth="1"/>
    <col min="15641" max="15836" width="11.57421875" style="3" customWidth="1"/>
    <col min="15837" max="15882" width="14.28125" style="3" customWidth="1"/>
    <col min="15883" max="15883" width="11.28125" style="3" customWidth="1"/>
    <col min="15884" max="15884" width="7.57421875" style="3" customWidth="1"/>
    <col min="15885" max="15885" width="11.57421875" style="3" customWidth="1"/>
    <col min="15886" max="15896" width="11.421875" style="3" customWidth="1"/>
    <col min="15897" max="16092" width="11.57421875" style="3" customWidth="1"/>
    <col min="16093" max="16138" width="14.28125" style="3" customWidth="1"/>
    <col min="16139" max="16139" width="11.28125" style="3" customWidth="1"/>
    <col min="16140" max="16140" width="7.57421875" style="3" customWidth="1"/>
    <col min="16141" max="16141" width="11.57421875" style="3" customWidth="1"/>
    <col min="16142" max="16152" width="11.421875" style="3" customWidth="1"/>
    <col min="16153" max="16384" width="11.57421875" style="3" customWidth="1"/>
  </cols>
  <sheetData>
    <row r="1" ht="15"/>
    <row r="2" spans="17:19" ht="15">
      <c r="Q2" s="276" t="s">
        <v>150</v>
      </c>
      <c r="R2" s="276" t="s">
        <v>151</v>
      </c>
      <c r="S2" s="276" t="s">
        <v>156</v>
      </c>
    </row>
    <row r="3" spans="16:20" ht="15">
      <c r="P3" s="277" t="s">
        <v>119</v>
      </c>
      <c r="Q3" s="278">
        <v>0.45525475824565553</v>
      </c>
      <c r="R3" s="278">
        <v>0.536824683768767</v>
      </c>
      <c r="S3" s="278">
        <v>0.008</v>
      </c>
      <c r="T3" s="279">
        <f>SUM(Q3:S3)</f>
        <v>1.0000794420144226</v>
      </c>
    </row>
    <row r="4" spans="15:20" ht="15">
      <c r="O4" s="280"/>
      <c r="P4" s="281" t="s">
        <v>157</v>
      </c>
      <c r="Q4" s="278">
        <v>0.41319859492677635</v>
      </c>
      <c r="R4" s="278">
        <v>0.5856280662643092</v>
      </c>
      <c r="S4" s="278">
        <v>0.0011733388089144416</v>
      </c>
      <c r="T4" s="279">
        <f aca="true" t="shared" si="0" ref="T4:T14">SUM(Q4:S4)</f>
        <v>1</v>
      </c>
    </row>
    <row r="5" spans="12:20" ht="27.6">
      <c r="L5" s="25" t="s">
        <v>179</v>
      </c>
      <c r="O5" s="282"/>
      <c r="P5" s="277" t="s">
        <v>158</v>
      </c>
      <c r="Q5" s="278">
        <v>0.481901439162669</v>
      </c>
      <c r="R5" s="278">
        <v>0.518098560837331</v>
      </c>
      <c r="S5" s="278">
        <v>0</v>
      </c>
      <c r="T5" s="279">
        <f t="shared" si="0"/>
        <v>1</v>
      </c>
    </row>
    <row r="6" spans="15:20" ht="15">
      <c r="O6" s="282"/>
      <c r="P6" s="277" t="s">
        <v>110</v>
      </c>
      <c r="Q6" s="278">
        <v>0.485929536893419</v>
      </c>
      <c r="R6" s="278">
        <v>0.514070463106581</v>
      </c>
      <c r="S6" s="278">
        <v>0</v>
      </c>
      <c r="T6" s="279">
        <f t="shared" si="0"/>
        <v>1</v>
      </c>
    </row>
    <row r="7" spans="15:20" ht="15">
      <c r="O7" s="282"/>
      <c r="P7" s="277" t="s">
        <v>111</v>
      </c>
      <c r="Q7" s="278">
        <v>0.47872913301023157</v>
      </c>
      <c r="R7" s="278">
        <v>0.520463112547119</v>
      </c>
      <c r="S7" s="278">
        <v>0.0008077544426494346</v>
      </c>
      <c r="T7" s="279">
        <f t="shared" si="0"/>
        <v>1</v>
      </c>
    </row>
    <row r="8" spans="15:20" ht="15">
      <c r="O8" s="282"/>
      <c r="P8" s="277" t="s">
        <v>112</v>
      </c>
      <c r="Q8" s="278">
        <v>0.4056782334384858</v>
      </c>
      <c r="R8" s="278">
        <v>0.5943217665615141</v>
      </c>
      <c r="S8" s="278">
        <v>0</v>
      </c>
      <c r="T8" s="279">
        <f t="shared" si="0"/>
        <v>1</v>
      </c>
    </row>
    <row r="9" spans="15:20" ht="15">
      <c r="O9" s="282"/>
      <c r="P9" s="277" t="s">
        <v>113</v>
      </c>
      <c r="Q9" s="278">
        <v>0.5248281130634072</v>
      </c>
      <c r="R9" s="278">
        <v>0.47517188693659285</v>
      </c>
      <c r="S9" s="278">
        <v>0</v>
      </c>
      <c r="T9" s="279">
        <f t="shared" si="0"/>
        <v>1</v>
      </c>
    </row>
    <row r="10" spans="15:20" ht="28.5">
      <c r="O10" s="282"/>
      <c r="P10" s="277" t="s">
        <v>114</v>
      </c>
      <c r="Q10" s="278">
        <v>0.4639746634996041</v>
      </c>
      <c r="R10" s="278">
        <v>0.5360253365003959</v>
      </c>
      <c r="S10" s="278">
        <v>0</v>
      </c>
      <c r="T10" s="279">
        <f t="shared" si="0"/>
        <v>1</v>
      </c>
    </row>
    <row r="11" spans="15:20" ht="28.5">
      <c r="O11" s="282"/>
      <c r="P11" s="277" t="s">
        <v>115</v>
      </c>
      <c r="Q11" s="278">
        <v>0.4736387208297321</v>
      </c>
      <c r="R11" s="278">
        <v>0.526361279170268</v>
      </c>
      <c r="S11" s="278">
        <v>0</v>
      </c>
      <c r="T11" s="279">
        <f t="shared" si="0"/>
        <v>1</v>
      </c>
    </row>
    <row r="12" spans="15:20" ht="28.5">
      <c r="O12" s="282"/>
      <c r="P12" s="277" t="s">
        <v>116</v>
      </c>
      <c r="Q12" s="278">
        <v>0.3875219683655536</v>
      </c>
      <c r="R12" s="278">
        <v>0.6124780316344464</v>
      </c>
      <c r="S12" s="278">
        <v>0</v>
      </c>
      <c r="T12" s="279">
        <f t="shared" si="0"/>
        <v>1</v>
      </c>
    </row>
    <row r="13" spans="15:20" ht="15">
      <c r="O13" s="282"/>
      <c r="P13" s="277" t="s">
        <v>117</v>
      </c>
      <c r="Q13" s="278">
        <v>0.46466431095406363</v>
      </c>
      <c r="R13" s="278">
        <v>0.5353356890459364</v>
      </c>
      <c r="S13" s="278">
        <v>0</v>
      </c>
      <c r="T13" s="279">
        <f t="shared" si="0"/>
        <v>1</v>
      </c>
    </row>
    <row r="14" spans="15:20" ht="15">
      <c r="O14" s="282"/>
      <c r="P14" s="277" t="s">
        <v>118</v>
      </c>
      <c r="Q14" s="278">
        <v>0.4634377967711301</v>
      </c>
      <c r="R14" s="278">
        <v>0.5365622032288699</v>
      </c>
      <c r="S14" s="278">
        <v>0</v>
      </c>
      <c r="T14" s="279">
        <f t="shared" si="0"/>
        <v>1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2" spans="14:21" s="66" customFormat="1" ht="15">
      <c r="N32" s="276"/>
      <c r="O32" s="276"/>
      <c r="P32" s="276"/>
      <c r="Q32" s="276"/>
      <c r="R32" s="276"/>
      <c r="S32" s="276"/>
      <c r="T32" s="276"/>
      <c r="U32" s="276"/>
    </row>
    <row r="33" spans="14:21" s="66" customFormat="1" ht="15">
      <c r="N33" s="276"/>
      <c r="O33" s="276"/>
      <c r="P33" s="276"/>
      <c r="Q33" s="276"/>
      <c r="R33" s="276"/>
      <c r="S33" s="276"/>
      <c r="T33" s="276"/>
      <c r="U33" s="276"/>
    </row>
    <row r="34" spans="14:21" s="66" customFormat="1" ht="15">
      <c r="N34" s="276"/>
      <c r="O34" s="276"/>
      <c r="P34" s="276"/>
      <c r="Q34" s="276"/>
      <c r="R34" s="276"/>
      <c r="S34" s="276"/>
      <c r="T34" s="276"/>
      <c r="U34" s="276"/>
    </row>
    <row r="36" s="276" customFormat="1" ht="7.5" customHeight="1"/>
    <row r="37" s="276" customFormat="1" ht="15"/>
    <row r="38" spans="1:3" s="276" customFormat="1" ht="15">
      <c r="A38" s="283" t="s">
        <v>202</v>
      </c>
      <c r="B38" s="283">
        <f>SUM(B39:B48)</f>
        <v>33347</v>
      </c>
      <c r="C38" s="283" t="s">
        <v>34</v>
      </c>
    </row>
    <row r="39" spans="1:4" s="276" customFormat="1" ht="15">
      <c r="A39" s="276" t="s">
        <v>32</v>
      </c>
      <c r="B39" s="276">
        <v>10015</v>
      </c>
      <c r="C39" s="278">
        <v>0.3003268659849462</v>
      </c>
      <c r="D39" s="278"/>
    </row>
    <row r="40" spans="1:4" s="276" customFormat="1" ht="15">
      <c r="A40" s="276" t="s">
        <v>201</v>
      </c>
      <c r="B40" s="276">
        <v>1298</v>
      </c>
      <c r="C40" s="278">
        <v>0.03892404114313132</v>
      </c>
      <c r="D40" s="278"/>
    </row>
    <row r="41" spans="1:4" s="276" customFormat="1" ht="15">
      <c r="A41" s="276" t="s">
        <v>200</v>
      </c>
      <c r="B41" s="276">
        <v>1342</v>
      </c>
      <c r="C41" s="278">
        <v>0.040243500164932375</v>
      </c>
      <c r="D41" s="278"/>
    </row>
    <row r="42" spans="1:4" s="276" customFormat="1" ht="15">
      <c r="A42" s="276" t="s">
        <v>199</v>
      </c>
      <c r="B42" s="276">
        <v>1352</v>
      </c>
      <c r="C42" s="278">
        <v>0.04054337721534171</v>
      </c>
      <c r="D42" s="278"/>
    </row>
    <row r="43" spans="1:4" s="276" customFormat="1" ht="15">
      <c r="A43" s="276" t="s">
        <v>198</v>
      </c>
      <c r="B43" s="276">
        <v>1386</v>
      </c>
      <c r="C43" s="278">
        <v>0.04156295918673344</v>
      </c>
      <c r="D43" s="278"/>
    </row>
    <row r="44" spans="1:4" s="276" customFormat="1" ht="15">
      <c r="A44" s="276" t="s">
        <v>197</v>
      </c>
      <c r="B44" s="276">
        <v>1389</v>
      </c>
      <c r="C44" s="278">
        <v>0.041652922301856236</v>
      </c>
      <c r="D44" s="278"/>
    </row>
    <row r="45" spans="1:4" s="276" customFormat="1" ht="15">
      <c r="A45" s="276" t="s">
        <v>196</v>
      </c>
      <c r="B45" s="276">
        <v>1829</v>
      </c>
      <c r="C45" s="278">
        <v>0.05484751251986685</v>
      </c>
      <c r="D45" s="278"/>
    </row>
    <row r="46" spans="1:4" s="276" customFormat="1" ht="15">
      <c r="A46" s="276" t="s">
        <v>195</v>
      </c>
      <c r="B46" s="276">
        <v>4170</v>
      </c>
      <c r="C46" s="278">
        <v>0.12504873002069153</v>
      </c>
      <c r="D46" s="278"/>
    </row>
    <row r="47" spans="1:4" s="276" customFormat="1" ht="15">
      <c r="A47" s="276" t="s">
        <v>194</v>
      </c>
      <c r="B47" s="276">
        <v>4475</v>
      </c>
      <c r="C47" s="278">
        <v>0.13419498005817615</v>
      </c>
      <c r="D47" s="278"/>
    </row>
    <row r="48" spans="1:4" s="276" customFormat="1" ht="15">
      <c r="A48" s="276" t="s">
        <v>193</v>
      </c>
      <c r="B48" s="276">
        <v>6091</v>
      </c>
      <c r="C48" s="278">
        <v>0.18265511140432422</v>
      </c>
      <c r="D48" s="278"/>
    </row>
    <row r="49" s="276" customFormat="1" ht="15"/>
    <row r="50" s="276" customFormat="1" ht="15"/>
    <row r="51" s="276" customFormat="1" ht="15"/>
    <row r="52" s="276" customFormat="1" ht="15"/>
    <row r="60" spans="14:21" s="66" customFormat="1" ht="15">
      <c r="N60" s="276"/>
      <c r="O60" s="276"/>
      <c r="P60" s="276"/>
      <c r="Q60" s="276"/>
      <c r="R60" s="276"/>
      <c r="S60" s="276"/>
      <c r="T60" s="276"/>
      <c r="U60" s="276"/>
    </row>
    <row r="61" spans="14:21" s="66" customFormat="1" ht="15">
      <c r="N61" s="276"/>
      <c r="O61" s="276"/>
      <c r="P61" s="276"/>
      <c r="Q61" s="276"/>
      <c r="R61" s="276"/>
      <c r="S61" s="276"/>
      <c r="T61" s="276"/>
      <c r="U61" s="276"/>
    </row>
    <row r="62" spans="14:21" s="66" customFormat="1" ht="15">
      <c r="N62" s="276"/>
      <c r="O62" s="276"/>
      <c r="P62" s="276"/>
      <c r="Q62" s="276"/>
      <c r="R62" s="276"/>
      <c r="S62" s="276"/>
      <c r="T62" s="276"/>
      <c r="U62" s="276"/>
    </row>
    <row r="63" spans="14:21" s="66" customFormat="1" ht="15">
      <c r="N63" s="276"/>
      <c r="O63" s="276"/>
      <c r="P63" s="276"/>
      <c r="Q63" s="276"/>
      <c r="R63" s="276"/>
      <c r="S63" s="276"/>
      <c r="T63" s="276"/>
      <c r="U63" s="276"/>
    </row>
    <row r="64" spans="14:21" s="66" customFormat="1" ht="15">
      <c r="N64" s="276"/>
      <c r="O64" s="276"/>
      <c r="P64" s="276"/>
      <c r="Q64" s="276"/>
      <c r="R64" s="276"/>
      <c r="S64" s="276"/>
      <c r="T64" s="276"/>
      <c r="U64" s="276"/>
    </row>
    <row r="65" spans="14:21" s="66" customFormat="1" ht="15">
      <c r="N65" s="276"/>
      <c r="O65" s="276"/>
      <c r="P65" s="276"/>
      <c r="Q65" s="276"/>
      <c r="R65" s="276"/>
      <c r="S65" s="276"/>
      <c r="T65" s="276"/>
      <c r="U65" s="276"/>
    </row>
    <row r="66" spans="14:21" s="66" customFormat="1" ht="15">
      <c r="N66" s="276"/>
      <c r="O66" s="276"/>
      <c r="P66" s="276"/>
      <c r="Q66" s="276"/>
      <c r="R66" s="276"/>
      <c r="S66" s="276"/>
      <c r="T66" s="276"/>
      <c r="U66" s="276"/>
    </row>
    <row r="67" spans="14:21" s="66" customFormat="1" ht="15">
      <c r="N67" s="276"/>
      <c r="O67" s="276"/>
      <c r="P67" s="276"/>
      <c r="Q67" s="276"/>
      <c r="R67" s="276"/>
      <c r="S67" s="276"/>
      <c r="T67" s="276"/>
      <c r="U67" s="276"/>
    </row>
    <row r="68" spans="14:21" s="66" customFormat="1" ht="15">
      <c r="N68" s="276"/>
      <c r="O68" s="276"/>
      <c r="P68" s="276"/>
      <c r="Q68" s="276"/>
      <c r="R68" s="276"/>
      <c r="S68" s="276"/>
      <c r="T68" s="276"/>
      <c r="U68" s="276"/>
    </row>
    <row r="69" spans="14:21" s="66" customFormat="1" ht="15">
      <c r="N69" s="276"/>
      <c r="O69" s="276"/>
      <c r="P69" s="276"/>
      <c r="Q69" s="276"/>
      <c r="R69" s="276"/>
      <c r="S69" s="276"/>
      <c r="T69" s="276"/>
      <c r="U69" s="276"/>
    </row>
    <row r="70" spans="14:21" s="66" customFormat="1" ht="15">
      <c r="N70" s="276"/>
      <c r="O70" s="276"/>
      <c r="P70" s="276"/>
      <c r="Q70" s="276"/>
      <c r="R70" s="276"/>
      <c r="S70" s="276"/>
      <c r="T70" s="276"/>
      <c r="U70" s="276"/>
    </row>
    <row r="71" spans="14:21" s="66" customFormat="1" ht="15">
      <c r="N71" s="276"/>
      <c r="O71" s="276"/>
      <c r="P71" s="276"/>
      <c r="Q71" s="276"/>
      <c r="R71" s="276"/>
      <c r="S71" s="276"/>
      <c r="T71" s="276"/>
      <c r="U71" s="276"/>
    </row>
    <row r="72" spans="14:21" s="66" customFormat="1" ht="15">
      <c r="N72" s="276"/>
      <c r="O72" s="276"/>
      <c r="P72" s="276"/>
      <c r="Q72" s="276"/>
      <c r="R72" s="276"/>
      <c r="S72" s="276"/>
      <c r="T72" s="276"/>
      <c r="U72" s="276"/>
    </row>
    <row r="73" spans="14:21" s="66" customFormat="1" ht="15">
      <c r="N73" s="276"/>
      <c r="O73" s="276"/>
      <c r="P73" s="276"/>
      <c r="Q73" s="276"/>
      <c r="R73" s="276"/>
      <c r="S73" s="276"/>
      <c r="T73" s="276"/>
      <c r="U73" s="276"/>
    </row>
    <row r="74" spans="14:21" s="66" customFormat="1" ht="15">
      <c r="N74" s="276"/>
      <c r="O74" s="276"/>
      <c r="P74" s="276"/>
      <c r="Q74" s="276"/>
      <c r="R74" s="276"/>
      <c r="S74" s="276"/>
      <c r="T74" s="276"/>
      <c r="U74" s="276"/>
    </row>
    <row r="75" spans="14:21" s="66" customFormat="1" ht="15">
      <c r="N75" s="276"/>
      <c r="O75" s="276"/>
      <c r="P75" s="276"/>
      <c r="Q75" s="276"/>
      <c r="R75" s="276"/>
      <c r="S75" s="276"/>
      <c r="T75" s="276"/>
      <c r="U75" s="276"/>
    </row>
    <row r="76" spans="14:21" s="66" customFormat="1" ht="15">
      <c r="N76" s="276"/>
      <c r="O76" s="276"/>
      <c r="P76" s="276"/>
      <c r="Q76" s="276"/>
      <c r="R76" s="276"/>
      <c r="S76" s="276"/>
      <c r="T76" s="276"/>
      <c r="U76" s="276"/>
    </row>
    <row r="77" spans="14:21" s="66" customFormat="1" ht="15">
      <c r="N77" s="276"/>
      <c r="O77" s="276"/>
      <c r="P77" s="276"/>
      <c r="Q77" s="276"/>
      <c r="R77" s="276"/>
      <c r="S77" s="276"/>
      <c r="T77" s="276"/>
      <c r="U77" s="276"/>
    </row>
    <row r="78" spans="14:21" s="66" customFormat="1" ht="15">
      <c r="N78" s="276"/>
      <c r="O78" s="276"/>
      <c r="P78" s="276"/>
      <c r="Q78" s="276"/>
      <c r="R78" s="276"/>
      <c r="S78" s="276"/>
      <c r="T78" s="276"/>
      <c r="U78" s="276"/>
    </row>
    <row r="79" spans="14:21" s="66" customFormat="1" ht="15">
      <c r="N79" s="276"/>
      <c r="O79" s="276"/>
      <c r="P79" s="276"/>
      <c r="Q79" s="276"/>
      <c r="R79" s="276"/>
      <c r="S79" s="276"/>
      <c r="T79" s="276"/>
      <c r="U79" s="276"/>
    </row>
    <row r="80" spans="14:21" s="66" customFormat="1" ht="15">
      <c r="N80" s="276"/>
      <c r="O80" s="276"/>
      <c r="P80" s="276"/>
      <c r="Q80" s="276"/>
      <c r="R80" s="276"/>
      <c r="S80" s="276"/>
      <c r="T80" s="276"/>
      <c r="U80" s="276"/>
    </row>
    <row r="81" spans="14:21" s="66" customFormat="1" ht="15">
      <c r="N81" s="276"/>
      <c r="O81" s="276"/>
      <c r="P81" s="276"/>
      <c r="Q81" s="276"/>
      <c r="R81" s="276"/>
      <c r="S81" s="276"/>
      <c r="T81" s="276"/>
      <c r="U81" s="276"/>
    </row>
    <row r="82" spans="14:21" s="66" customFormat="1" ht="15">
      <c r="N82" s="276"/>
      <c r="O82" s="276"/>
      <c r="P82" s="276"/>
      <c r="Q82" s="276"/>
      <c r="R82" s="276"/>
      <c r="S82" s="276"/>
      <c r="T82" s="276"/>
      <c r="U82" s="276"/>
    </row>
    <row r="83" spans="14:21" s="66" customFormat="1" ht="15">
      <c r="N83" s="276"/>
      <c r="O83" s="276"/>
      <c r="P83" s="276"/>
      <c r="Q83" s="276"/>
      <c r="R83" s="276"/>
      <c r="S83" s="276"/>
      <c r="T83" s="276"/>
      <c r="U83" s="276"/>
    </row>
    <row r="84" spans="14:21" s="66" customFormat="1" ht="15">
      <c r="N84" s="276"/>
      <c r="O84" s="276"/>
      <c r="P84" s="276"/>
      <c r="Q84" s="276"/>
      <c r="R84" s="276"/>
      <c r="S84" s="276"/>
      <c r="T84" s="276"/>
      <c r="U84" s="276"/>
    </row>
    <row r="85" spans="14:21" s="66" customFormat="1" ht="15">
      <c r="N85" s="276"/>
      <c r="O85" s="276"/>
      <c r="P85" s="276"/>
      <c r="Q85" s="276"/>
      <c r="R85" s="276"/>
      <c r="S85" s="276"/>
      <c r="T85" s="276"/>
      <c r="U85" s="276"/>
    </row>
    <row r="86" spans="14:21" s="66" customFormat="1" ht="15">
      <c r="N86" s="276"/>
      <c r="O86" s="276"/>
      <c r="P86" s="276"/>
      <c r="Q86" s="276"/>
      <c r="R86" s="276"/>
      <c r="S86" s="276"/>
      <c r="T86" s="276"/>
      <c r="U86" s="276"/>
    </row>
    <row r="87" spans="14:21" s="66" customFormat="1" ht="15">
      <c r="N87" s="276"/>
      <c r="O87" s="276"/>
      <c r="P87" s="276"/>
      <c r="Q87" s="276"/>
      <c r="R87" s="276"/>
      <c r="S87" s="276"/>
      <c r="T87" s="276"/>
      <c r="U87" s="276"/>
    </row>
    <row r="88" spans="14:21" s="66" customFormat="1" ht="15">
      <c r="N88" s="276"/>
      <c r="O88" s="276"/>
      <c r="P88" s="276"/>
      <c r="Q88" s="276"/>
      <c r="R88" s="276"/>
      <c r="S88" s="276"/>
      <c r="T88" s="276"/>
      <c r="U88" s="276"/>
    </row>
    <row r="89" spans="14:21" s="66" customFormat="1" ht="15">
      <c r="N89" s="276"/>
      <c r="O89" s="276"/>
      <c r="P89" s="276"/>
      <c r="Q89" s="276"/>
      <c r="R89" s="276"/>
      <c r="S89" s="276"/>
      <c r="T89" s="276"/>
      <c r="U89" s="276"/>
    </row>
    <row r="90" spans="14:21" s="66" customFormat="1" ht="15">
      <c r="N90" s="276"/>
      <c r="O90" s="276"/>
      <c r="P90" s="276"/>
      <c r="Q90" s="276"/>
      <c r="R90" s="276"/>
      <c r="S90" s="276"/>
      <c r="T90" s="276"/>
      <c r="U90" s="276"/>
    </row>
    <row r="91" spans="14:21" s="66" customFormat="1" ht="15">
      <c r="N91" s="276"/>
      <c r="O91" s="276"/>
      <c r="P91" s="276"/>
      <c r="Q91" s="276"/>
      <c r="R91" s="276"/>
      <c r="S91" s="276"/>
      <c r="T91" s="276"/>
      <c r="U91" s="276"/>
    </row>
    <row r="92" spans="14:21" s="66" customFormat="1" ht="15">
      <c r="N92" s="276"/>
      <c r="O92" s="276"/>
      <c r="P92" s="276"/>
      <c r="Q92" s="276"/>
      <c r="R92" s="276"/>
      <c r="S92" s="276"/>
      <c r="T92" s="276"/>
      <c r="U92" s="276"/>
    </row>
    <row r="93" spans="14:21" s="66" customFormat="1" ht="15">
      <c r="N93" s="276"/>
      <c r="O93" s="276"/>
      <c r="P93" s="276"/>
      <c r="Q93" s="276"/>
      <c r="R93" s="276"/>
      <c r="S93" s="276"/>
      <c r="T93" s="276"/>
      <c r="U93" s="276"/>
    </row>
    <row r="94" spans="14:21" s="66" customFormat="1" ht="15">
      <c r="N94" s="276"/>
      <c r="O94" s="276"/>
      <c r="P94" s="276"/>
      <c r="Q94" s="276"/>
      <c r="R94" s="276"/>
      <c r="S94" s="276"/>
      <c r="T94" s="276"/>
      <c r="U94" s="276"/>
    </row>
    <row r="95" spans="14:21" s="66" customFormat="1" ht="15">
      <c r="N95" s="276"/>
      <c r="O95" s="276"/>
      <c r="P95" s="276"/>
      <c r="Q95" s="276"/>
      <c r="R95" s="276"/>
      <c r="S95" s="276"/>
      <c r="T95" s="276"/>
      <c r="U95" s="276"/>
    </row>
    <row r="96" spans="14:21" s="66" customFormat="1" ht="15">
      <c r="N96" s="276"/>
      <c r="O96" s="276"/>
      <c r="P96" s="276"/>
      <c r="Q96" s="276"/>
      <c r="R96" s="276"/>
      <c r="S96" s="276"/>
      <c r="T96" s="276"/>
      <c r="U96" s="276"/>
    </row>
    <row r="97" spans="14:21" s="66" customFormat="1" ht="15">
      <c r="N97" s="276"/>
      <c r="O97" s="276"/>
      <c r="P97" s="276"/>
      <c r="Q97" s="276"/>
      <c r="R97" s="276"/>
      <c r="S97" s="276"/>
      <c r="T97" s="276"/>
      <c r="U97" s="276"/>
    </row>
    <row r="98" spans="14:21" s="66" customFormat="1" ht="15">
      <c r="N98" s="276"/>
      <c r="O98" s="276"/>
      <c r="P98" s="276"/>
      <c r="Q98" s="276"/>
      <c r="R98" s="276"/>
      <c r="S98" s="276"/>
      <c r="T98" s="276"/>
      <c r="U98" s="276"/>
    </row>
    <row r="99" spans="14:21" s="66" customFormat="1" ht="15">
      <c r="N99" s="276"/>
      <c r="O99" s="276"/>
      <c r="P99" s="276"/>
      <c r="Q99" s="276"/>
      <c r="R99" s="276"/>
      <c r="S99" s="276"/>
      <c r="T99" s="276"/>
      <c r="U99" s="276"/>
    </row>
    <row r="100" spans="14:21" s="66" customFormat="1" ht="15">
      <c r="N100" s="276"/>
      <c r="O100" s="276"/>
      <c r="P100" s="276"/>
      <c r="Q100" s="276"/>
      <c r="R100" s="276"/>
      <c r="S100" s="276"/>
      <c r="T100" s="276"/>
      <c r="U100" s="276"/>
    </row>
    <row r="101" spans="14:21" s="66" customFormat="1" ht="15">
      <c r="N101" s="276"/>
      <c r="O101" s="276"/>
      <c r="P101" s="276"/>
      <c r="Q101" s="276"/>
      <c r="R101" s="276"/>
      <c r="S101" s="276"/>
      <c r="T101" s="276"/>
      <c r="U101" s="276"/>
    </row>
    <row r="102" spans="14:21" s="66" customFormat="1" ht="15">
      <c r="N102" s="276"/>
      <c r="O102" s="276"/>
      <c r="P102" s="276"/>
      <c r="Q102" s="276"/>
      <c r="R102" s="276"/>
      <c r="S102" s="276"/>
      <c r="T102" s="276"/>
      <c r="U102" s="276"/>
    </row>
    <row r="103" spans="14:21" s="66" customFormat="1" ht="15">
      <c r="N103" s="276"/>
      <c r="O103" s="276"/>
      <c r="P103" s="276"/>
      <c r="Q103" s="276"/>
      <c r="R103" s="276"/>
      <c r="S103" s="276"/>
      <c r="T103" s="276"/>
      <c r="U103" s="276"/>
    </row>
    <row r="104" spans="14:21" s="66" customFormat="1" ht="15">
      <c r="N104" s="276"/>
      <c r="O104" s="276"/>
      <c r="P104" s="276"/>
      <c r="Q104" s="276"/>
      <c r="R104" s="276"/>
      <c r="S104" s="276"/>
      <c r="T104" s="276"/>
      <c r="U104" s="276"/>
    </row>
    <row r="105" spans="14:21" s="66" customFormat="1" ht="15">
      <c r="N105" s="276"/>
      <c r="O105" s="276"/>
      <c r="P105" s="276"/>
      <c r="Q105" s="276"/>
      <c r="R105" s="276"/>
      <c r="S105" s="276"/>
      <c r="T105" s="276"/>
      <c r="U105" s="276"/>
    </row>
    <row r="106" spans="14:21" s="66" customFormat="1" ht="15">
      <c r="N106" s="276"/>
      <c r="O106" s="276"/>
      <c r="P106" s="276"/>
      <c r="Q106" s="276"/>
      <c r="R106" s="276"/>
      <c r="S106" s="276"/>
      <c r="T106" s="276"/>
      <c r="U106" s="276"/>
    </row>
    <row r="107" spans="14:21" s="66" customFormat="1" ht="15">
      <c r="N107" s="276"/>
      <c r="O107" s="276"/>
      <c r="P107" s="276"/>
      <c r="Q107" s="276"/>
      <c r="R107" s="276"/>
      <c r="S107" s="276"/>
      <c r="T107" s="276"/>
      <c r="U107" s="276"/>
    </row>
    <row r="108" spans="1:21" s="66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76"/>
      <c r="O108" s="276"/>
      <c r="P108" s="276"/>
      <c r="Q108" s="276"/>
      <c r="R108" s="276"/>
      <c r="S108" s="276"/>
      <c r="T108" s="276"/>
      <c r="U108" s="276"/>
    </row>
    <row r="109" spans="1:21" s="66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76"/>
      <c r="O109" s="276"/>
      <c r="P109" s="276"/>
      <c r="Q109" s="276"/>
      <c r="R109" s="276"/>
      <c r="S109" s="276"/>
      <c r="T109" s="276"/>
      <c r="U109" s="276"/>
    </row>
    <row r="110" spans="1:21" s="66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76"/>
      <c r="O110" s="276"/>
      <c r="P110" s="276"/>
      <c r="Q110" s="276"/>
      <c r="R110" s="276"/>
      <c r="S110" s="276"/>
      <c r="T110" s="276"/>
      <c r="U110" s="276"/>
    </row>
    <row r="111" spans="1:21" s="66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76"/>
      <c r="O111" s="276"/>
      <c r="P111" s="276"/>
      <c r="Q111" s="276"/>
      <c r="R111" s="276"/>
      <c r="S111" s="276"/>
      <c r="T111" s="276"/>
      <c r="U111" s="276"/>
    </row>
    <row r="112" spans="1:21" s="66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76"/>
      <c r="O112" s="276"/>
      <c r="P112" s="276"/>
      <c r="Q112" s="276"/>
      <c r="R112" s="276"/>
      <c r="S112" s="276"/>
      <c r="T112" s="276"/>
      <c r="U112" s="276"/>
    </row>
    <row r="113" spans="1:21" s="66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76"/>
      <c r="O113" s="276"/>
      <c r="P113" s="276"/>
      <c r="Q113" s="276"/>
      <c r="R113" s="276"/>
      <c r="S113" s="276"/>
      <c r="T113" s="276"/>
      <c r="U113" s="276"/>
    </row>
    <row r="114" spans="1:21" s="66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76"/>
      <c r="O114" s="276"/>
      <c r="P114" s="276"/>
      <c r="Q114" s="276"/>
      <c r="R114" s="276"/>
      <c r="S114" s="276"/>
      <c r="T114" s="276"/>
      <c r="U114" s="276"/>
    </row>
    <row r="115" spans="1:21" s="66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76"/>
      <c r="O115" s="276"/>
      <c r="P115" s="276"/>
      <c r="Q115" s="276"/>
      <c r="R115" s="276"/>
      <c r="S115" s="276"/>
      <c r="T115" s="276"/>
      <c r="U115" s="276"/>
    </row>
  </sheetData>
  <hyperlinks>
    <hyperlink ref="L5" location="ÍNDICE!A1" display="INDICE&gt;&gt;"/>
  </hyperlinks>
  <printOptions/>
  <pageMargins left="0.7" right="0.7" top="0.75" bottom="0.75" header="0.3" footer="0.3"/>
  <pageSetup horizontalDpi="600" verticalDpi="600" orientation="landscape" paperSize="9" scale="98" r:id="rId2"/>
  <headerFooter>
    <oddFooter>&amp;L&amp;9&amp;K04-020Elaboración: Instituto Nacional de Estadística y Censos   
Fuente: Ferrocarriles del Ecuador Empresa Pública-2015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55"/>
  <sheetViews>
    <sheetView showGridLines="0" zoomScale="80" zoomScaleNormal="80" zoomScalePageLayoutView="80" workbookViewId="0" topLeftCell="A21">
      <selection activeCell="K39" sqref="K39"/>
    </sheetView>
  </sheetViews>
  <sheetFormatPr defaultColWidth="11.57421875" defaultRowHeight="15"/>
  <cols>
    <col min="1" max="52" width="11.57421875" style="3" customWidth="1"/>
    <col min="53" max="16384" width="11.57421875" style="3" customWidth="1"/>
  </cols>
  <sheetData>
    <row r="1" ht="15"/>
    <row r="2" ht="15"/>
    <row r="3" ht="15">
      <c r="L3" s="25" t="s">
        <v>179</v>
      </c>
    </row>
    <row r="6" ht="15">
      <c r="J6" s="3" t="s">
        <v>338</v>
      </c>
    </row>
    <row r="9" ht="15" hidden="1"/>
    <row r="10" ht="15" hidden="1">
      <c r="AZ10" s="58"/>
    </row>
    <row r="11" ht="15" hidden="1">
      <c r="AZ11" s="58"/>
    </row>
    <row r="12" ht="15" hidden="1"/>
    <row r="13" ht="15" hidden="1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>
      <c r="A31" s="48"/>
    </row>
    <row r="32" ht="15">
      <c r="A32" s="49"/>
    </row>
    <row r="33" ht="15"/>
    <row r="34" ht="15"/>
    <row r="35" ht="15"/>
    <row r="36" spans="1:10" ht="15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5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14.4" customHeight="1">
      <c r="A38" s="375" t="s">
        <v>203</v>
      </c>
      <c r="B38" s="375"/>
      <c r="C38" s="375"/>
      <c r="D38" s="375"/>
      <c r="E38" s="375"/>
      <c r="F38" s="375"/>
      <c r="G38" s="375"/>
      <c r="H38" s="375"/>
      <c r="I38" s="100"/>
      <c r="J38" s="100"/>
    </row>
    <row r="39" spans="1:10" ht="15">
      <c r="A39" s="101"/>
      <c r="B39" s="100" t="s">
        <v>224</v>
      </c>
      <c r="C39" s="100" t="s">
        <v>225</v>
      </c>
      <c r="D39" s="100"/>
      <c r="E39" s="100"/>
      <c r="F39" s="100"/>
      <c r="G39" s="100" t="s">
        <v>204</v>
      </c>
      <c r="H39" s="100" t="s">
        <v>205</v>
      </c>
      <c r="I39" s="100"/>
      <c r="J39" s="100"/>
    </row>
    <row r="40" spans="1:10" ht="15">
      <c r="A40" s="100" t="s">
        <v>120</v>
      </c>
      <c r="B40" s="102">
        <f>G41/$G$40</f>
        <v>0.6164945280977937</v>
      </c>
      <c r="C40" s="102">
        <f>H41/$H$40</f>
        <v>0.5786702516418892</v>
      </c>
      <c r="D40" s="100"/>
      <c r="E40" s="100"/>
      <c r="F40" s="100" t="s">
        <v>1</v>
      </c>
      <c r="G40" s="103">
        <f>SUM(G41:G44)</f>
        <v>1962663</v>
      </c>
      <c r="H40" s="103">
        <f>SUM(H41:H44)</f>
        <v>1951106</v>
      </c>
      <c r="I40" s="100"/>
      <c r="J40" s="100"/>
    </row>
    <row r="41" spans="1:10" ht="15">
      <c r="A41" s="100" t="s">
        <v>121</v>
      </c>
      <c r="B41" s="102">
        <f>G42/$G$40</f>
        <v>0.37252854922113476</v>
      </c>
      <c r="C41" s="102">
        <f>H42/$H$40</f>
        <v>0.41048307985317045</v>
      </c>
      <c r="D41" s="100"/>
      <c r="E41" s="100"/>
      <c r="F41" s="100" t="s">
        <v>120</v>
      </c>
      <c r="G41" s="103">
        <v>1209971</v>
      </c>
      <c r="H41" s="103">
        <v>1129047</v>
      </c>
      <c r="I41" s="100"/>
      <c r="J41" s="100"/>
    </row>
    <row r="42" spans="1:10" ht="15">
      <c r="A42" s="100" t="s">
        <v>123</v>
      </c>
      <c r="B42" s="101">
        <f>G43/$G$40</f>
        <v>0.005108875033564091</v>
      </c>
      <c r="C42" s="101">
        <f>H43/$H$40</f>
        <v>0.004620968824861386</v>
      </c>
      <c r="D42" s="100"/>
      <c r="E42" s="100"/>
      <c r="F42" s="100" t="s">
        <v>121</v>
      </c>
      <c r="G42" s="103">
        <v>731148</v>
      </c>
      <c r="H42" s="103">
        <v>800896</v>
      </c>
      <c r="I42" s="100"/>
      <c r="J42" s="100"/>
    </row>
    <row r="43" spans="1:10" ht="15">
      <c r="A43" s="100" t="s">
        <v>12</v>
      </c>
      <c r="B43" s="101">
        <f>G44/$G$40</f>
        <v>0.005868047647507493</v>
      </c>
      <c r="C43" s="101">
        <f>H44/$H$40</f>
        <v>0.0062256996800788885</v>
      </c>
      <c r="D43" s="100"/>
      <c r="E43" s="100"/>
      <c r="F43" s="100" t="s">
        <v>123</v>
      </c>
      <c r="G43" s="103">
        <v>10027</v>
      </c>
      <c r="H43" s="103">
        <v>9016</v>
      </c>
      <c r="I43" s="100"/>
      <c r="J43" s="100"/>
    </row>
    <row r="44" spans="1:10" ht="15">
      <c r="A44" s="100"/>
      <c r="B44" s="100"/>
      <c r="C44" s="100"/>
      <c r="D44" s="100"/>
      <c r="E44" s="100"/>
      <c r="F44" s="100" t="s">
        <v>12</v>
      </c>
      <c r="G44" s="103">
        <v>11517</v>
      </c>
      <c r="H44" s="103">
        <v>12147</v>
      </c>
      <c r="I44" s="100"/>
      <c r="J44" s="100"/>
    </row>
    <row r="45" spans="1:10" ht="15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5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5">
      <c r="A47" s="376" t="s">
        <v>206</v>
      </c>
      <c r="B47" s="376"/>
      <c r="C47" s="376"/>
      <c r="D47" s="376"/>
      <c r="E47" s="376"/>
      <c r="F47" s="376"/>
      <c r="G47" s="376"/>
      <c r="H47" s="376"/>
      <c r="I47" s="376"/>
      <c r="J47" s="100"/>
    </row>
    <row r="48" spans="1:10" ht="15">
      <c r="A48" s="101"/>
      <c r="B48" s="100" t="s">
        <v>226</v>
      </c>
      <c r="C48" s="100" t="s">
        <v>227</v>
      </c>
      <c r="D48" s="100"/>
      <c r="E48" s="100"/>
      <c r="F48" s="100"/>
      <c r="G48" s="100" t="s">
        <v>204</v>
      </c>
      <c r="H48" s="100" t="s">
        <v>205</v>
      </c>
      <c r="I48" s="100"/>
      <c r="J48" s="100"/>
    </row>
    <row r="49" spans="1:10" ht="15">
      <c r="A49" s="100" t="s">
        <v>120</v>
      </c>
      <c r="B49" s="102">
        <f>G50/$G$49</f>
        <v>0.2318639961932777</v>
      </c>
      <c r="C49" s="102">
        <f>H50/$H$49</f>
        <v>0.3039427337802522</v>
      </c>
      <c r="D49" s="100"/>
      <c r="E49" s="100"/>
      <c r="F49" s="100" t="s">
        <v>1</v>
      </c>
      <c r="G49" s="100">
        <f>SUM(G50:G53)</f>
        <v>23117</v>
      </c>
      <c r="H49" s="100">
        <f>SUM(H50:H53)</f>
        <v>26403</v>
      </c>
      <c r="I49" s="100"/>
      <c r="J49" s="100"/>
    </row>
    <row r="50" spans="1:10" ht="15">
      <c r="A50" s="100" t="s">
        <v>121</v>
      </c>
      <c r="B50" s="102">
        <f>G51/$G$49</f>
        <v>0.08145520612536229</v>
      </c>
      <c r="C50" s="102">
        <f>H51/$H$49</f>
        <v>0.06904518425936447</v>
      </c>
      <c r="D50" s="100"/>
      <c r="E50" s="100"/>
      <c r="F50" s="100" t="s">
        <v>120</v>
      </c>
      <c r="G50" s="100">
        <v>5360</v>
      </c>
      <c r="H50" s="100">
        <v>8025</v>
      </c>
      <c r="I50" s="100"/>
      <c r="J50" s="100"/>
    </row>
    <row r="51" spans="1:10" ht="15">
      <c r="A51" s="100" t="s">
        <v>122</v>
      </c>
      <c r="B51" s="102">
        <f>G52/$G$49</f>
        <v>0.07764848379980101</v>
      </c>
      <c r="C51" s="102">
        <f>H52/$H$49</f>
        <v>0.08983827595349013</v>
      </c>
      <c r="D51" s="100"/>
      <c r="E51" s="100"/>
      <c r="F51" s="100" t="s">
        <v>121</v>
      </c>
      <c r="G51" s="100">
        <v>1883</v>
      </c>
      <c r="H51" s="100">
        <v>1823</v>
      </c>
      <c r="I51" s="100"/>
      <c r="J51" s="100"/>
    </row>
    <row r="52" spans="1:10" ht="15">
      <c r="A52" s="100" t="s">
        <v>123</v>
      </c>
      <c r="B52" s="102">
        <f>G53/$G$49</f>
        <v>0.609032313881559</v>
      </c>
      <c r="C52" s="102">
        <f>H53/$H$49</f>
        <v>0.5371738060068931</v>
      </c>
      <c r="D52" s="100"/>
      <c r="E52" s="100"/>
      <c r="F52" s="100" t="s">
        <v>122</v>
      </c>
      <c r="G52" s="100">
        <v>1795</v>
      </c>
      <c r="H52" s="100">
        <v>2372</v>
      </c>
      <c r="I52" s="100"/>
      <c r="J52" s="100"/>
    </row>
    <row r="53" spans="1:10" ht="15">
      <c r="A53" s="100"/>
      <c r="B53" s="100"/>
      <c r="C53" s="100"/>
      <c r="D53" s="100"/>
      <c r="E53" s="100"/>
      <c r="F53" s="100" t="s">
        <v>123</v>
      </c>
      <c r="G53" s="100">
        <v>14079</v>
      </c>
      <c r="H53" s="100">
        <v>14183</v>
      </c>
      <c r="I53" s="100"/>
      <c r="J53" s="100"/>
    </row>
    <row r="54" spans="1:10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0" ht="15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</sheetData>
  <mergeCells count="2">
    <mergeCell ref="A38:H38"/>
    <mergeCell ref="A47:I47"/>
  </mergeCells>
  <hyperlinks>
    <hyperlink ref="L3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&amp;L&amp;9&amp;K04-021Elaboración: Instituto Nacional de Estadística y Censos
Fuente: Dirección General de Aviación Civil - 2015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4"/>
  <sheetViews>
    <sheetView showGridLines="0" zoomScale="80" zoomScaleNormal="80" zoomScaleSheetLayoutView="80" workbookViewId="0" topLeftCell="A1">
      <selection activeCell="L1" sqref="L1"/>
    </sheetView>
  </sheetViews>
  <sheetFormatPr defaultColWidth="11.57421875" defaultRowHeight="15"/>
  <cols>
    <col min="1" max="16384" width="11.57421875" style="3" customWidth="1"/>
  </cols>
  <sheetData>
    <row r="4" ht="15">
      <c r="L4" s="25" t="s">
        <v>179</v>
      </c>
    </row>
    <row r="30" ht="15">
      <c r="A30" s="48"/>
    </row>
    <row r="31" ht="15">
      <c r="A31" s="49"/>
    </row>
    <row r="36" s="276" customFormat="1" ht="15"/>
    <row r="37" s="288" customFormat="1" ht="15"/>
    <row r="38" spans="1:6" s="288" customFormat="1" ht="15">
      <c r="A38" s="284" t="s">
        <v>74</v>
      </c>
      <c r="B38" s="103">
        <f>SUM(B41:B48)</f>
        <v>1962663</v>
      </c>
      <c r="C38" s="103">
        <v>1209971</v>
      </c>
      <c r="D38" s="103">
        <v>731148</v>
      </c>
      <c r="E38" s="103">
        <v>10027</v>
      </c>
      <c r="F38" s="103">
        <v>11517</v>
      </c>
    </row>
    <row r="39" s="288" customFormat="1" ht="15"/>
    <row r="40" spans="1:12" s="276" customFormat="1" ht="15">
      <c r="A40" s="289" t="s">
        <v>223</v>
      </c>
      <c r="B40" s="290" t="s">
        <v>1</v>
      </c>
      <c r="C40" s="290" t="s">
        <v>120</v>
      </c>
      <c r="D40" s="290" t="s">
        <v>121</v>
      </c>
      <c r="E40" s="290" t="s">
        <v>123</v>
      </c>
      <c r="F40" s="290" t="s">
        <v>12</v>
      </c>
      <c r="G40" s="289" t="s">
        <v>223</v>
      </c>
      <c r="H40" s="290" t="s">
        <v>1</v>
      </c>
      <c r="I40" s="290" t="s">
        <v>120</v>
      </c>
      <c r="J40" s="290" t="s">
        <v>121</v>
      </c>
      <c r="K40" s="290" t="s">
        <v>123</v>
      </c>
      <c r="L40" s="290" t="s">
        <v>12</v>
      </c>
    </row>
    <row r="41" spans="1:14" s="288" customFormat="1" ht="15">
      <c r="A41" s="291" t="s">
        <v>163</v>
      </c>
      <c r="B41" s="285">
        <v>353072</v>
      </c>
      <c r="C41" s="285">
        <v>180886</v>
      </c>
      <c r="D41" s="285">
        <v>172186</v>
      </c>
      <c r="E41" s="285">
        <v>0</v>
      </c>
      <c r="F41" s="285">
        <v>0</v>
      </c>
      <c r="G41" s="291" t="s">
        <v>163</v>
      </c>
      <c r="H41" s="286">
        <f>B41/$B$38</f>
        <v>0.17989435781894295</v>
      </c>
      <c r="I41" s="287">
        <f aca="true" t="shared" si="0" ref="I41:L41">C41/$B$38</f>
        <v>0.09216355533272905</v>
      </c>
      <c r="J41" s="287">
        <f t="shared" si="0"/>
        <v>0.08773080248621389</v>
      </c>
      <c r="K41" s="287">
        <f t="shared" si="0"/>
        <v>0</v>
      </c>
      <c r="L41" s="287">
        <f t="shared" si="0"/>
        <v>0</v>
      </c>
      <c r="N41" s="291"/>
    </row>
    <row r="42" spans="1:14" s="288" customFormat="1" ht="15">
      <c r="A42" s="291" t="s">
        <v>164</v>
      </c>
      <c r="B42" s="285">
        <v>336670</v>
      </c>
      <c r="C42" s="285">
        <v>236082</v>
      </c>
      <c r="D42" s="285">
        <v>100588</v>
      </c>
      <c r="E42" s="285">
        <v>0</v>
      </c>
      <c r="F42" s="285">
        <v>0</v>
      </c>
      <c r="G42" s="291" t="s">
        <v>164</v>
      </c>
      <c r="H42" s="286">
        <f aca="true" t="shared" si="1" ref="H42:H48">B42/$B$38</f>
        <v>0.17153734492370826</v>
      </c>
      <c r="I42" s="287">
        <f aca="true" t="shared" si="2" ref="I42:I48">C42/$B$38</f>
        <v>0.12028656982884989</v>
      </c>
      <c r="J42" s="287">
        <f aca="true" t="shared" si="3" ref="J42:J48">D42/$B$38</f>
        <v>0.05125077509485836</v>
      </c>
      <c r="K42" s="287">
        <f aca="true" t="shared" si="4" ref="K42:K48">E42/$B$38</f>
        <v>0</v>
      </c>
      <c r="L42" s="287">
        <f aca="true" t="shared" si="5" ref="L42:L48">F42/$B$38</f>
        <v>0</v>
      </c>
      <c r="N42" s="291"/>
    </row>
    <row r="43" spans="1:14" s="288" customFormat="1" ht="15">
      <c r="A43" s="291" t="s">
        <v>161</v>
      </c>
      <c r="B43" s="285">
        <v>274420</v>
      </c>
      <c r="C43" s="285">
        <v>152719</v>
      </c>
      <c r="D43" s="285">
        <v>121701</v>
      </c>
      <c r="E43" s="285">
        <v>0</v>
      </c>
      <c r="F43" s="285">
        <v>0</v>
      </c>
      <c r="G43" s="291" t="s">
        <v>161</v>
      </c>
      <c r="H43" s="286">
        <f t="shared" si="1"/>
        <v>0.13982023403916005</v>
      </c>
      <c r="I43" s="287">
        <f t="shared" si="2"/>
        <v>0.07781213585827011</v>
      </c>
      <c r="J43" s="287">
        <f t="shared" si="3"/>
        <v>0.062008098180889946</v>
      </c>
      <c r="K43" s="287">
        <f t="shared" si="4"/>
        <v>0</v>
      </c>
      <c r="L43" s="287">
        <f t="shared" si="5"/>
        <v>0</v>
      </c>
      <c r="N43" s="291"/>
    </row>
    <row r="44" spans="1:14" s="288" customFormat="1" ht="15">
      <c r="A44" s="291" t="s">
        <v>159</v>
      </c>
      <c r="B44" s="285">
        <v>206262</v>
      </c>
      <c r="C44" s="285">
        <v>129056</v>
      </c>
      <c r="D44" s="285">
        <v>77206</v>
      </c>
      <c r="E44" s="285">
        <v>0</v>
      </c>
      <c r="F44" s="285">
        <v>0</v>
      </c>
      <c r="G44" s="291" t="s">
        <v>159</v>
      </c>
      <c r="H44" s="286">
        <f t="shared" si="1"/>
        <v>0.10509292731355306</v>
      </c>
      <c r="I44" s="287">
        <f>C44/$B$38</f>
        <v>0.0657555576275703</v>
      </c>
      <c r="J44" s="287">
        <f t="shared" si="3"/>
        <v>0.03933736968598277</v>
      </c>
      <c r="K44" s="287">
        <f t="shared" si="4"/>
        <v>0</v>
      </c>
      <c r="L44" s="287">
        <f t="shared" si="5"/>
        <v>0</v>
      </c>
      <c r="N44" s="291"/>
    </row>
    <row r="45" spans="1:14" s="288" customFormat="1" ht="15">
      <c r="A45" s="291" t="s">
        <v>160</v>
      </c>
      <c r="B45" s="285">
        <v>135984</v>
      </c>
      <c r="C45" s="285">
        <v>86194</v>
      </c>
      <c r="D45" s="285">
        <v>49790</v>
      </c>
      <c r="E45" s="285">
        <v>0</v>
      </c>
      <c r="F45" s="285">
        <v>0</v>
      </c>
      <c r="G45" s="291" t="s">
        <v>160</v>
      </c>
      <c r="H45" s="286">
        <f t="shared" si="1"/>
        <v>0.0692854555264964</v>
      </c>
      <c r="I45" s="287">
        <f t="shared" si="2"/>
        <v>0.043916861937072234</v>
      </c>
      <c r="J45" s="287">
        <f t="shared" si="3"/>
        <v>0.025368593589424164</v>
      </c>
      <c r="K45" s="287">
        <f t="shared" si="4"/>
        <v>0</v>
      </c>
      <c r="L45" s="287">
        <f t="shared" si="5"/>
        <v>0</v>
      </c>
      <c r="N45" s="291"/>
    </row>
    <row r="46" spans="1:14" s="288" customFormat="1" ht="15">
      <c r="A46" s="291" t="s">
        <v>207</v>
      </c>
      <c r="B46" s="285">
        <v>123804</v>
      </c>
      <c r="C46" s="285">
        <v>55093</v>
      </c>
      <c r="D46" s="285">
        <v>68711</v>
      </c>
      <c r="E46" s="285">
        <v>0</v>
      </c>
      <c r="F46" s="285">
        <v>0</v>
      </c>
      <c r="G46" s="291" t="s">
        <v>207</v>
      </c>
      <c r="H46" s="286">
        <f t="shared" si="1"/>
        <v>0.06307960154137517</v>
      </c>
      <c r="I46" s="287">
        <f t="shared" si="2"/>
        <v>0.028070534778512665</v>
      </c>
      <c r="J46" s="287">
        <f t="shared" si="3"/>
        <v>0.0350090667628625</v>
      </c>
      <c r="K46" s="287">
        <f t="shared" si="4"/>
        <v>0</v>
      </c>
      <c r="L46" s="287">
        <f t="shared" si="5"/>
        <v>0</v>
      </c>
      <c r="N46" s="291"/>
    </row>
    <row r="47" spans="1:14" s="288" customFormat="1" ht="15">
      <c r="A47" s="291" t="s">
        <v>162</v>
      </c>
      <c r="B47" s="285">
        <v>106136</v>
      </c>
      <c r="C47" s="285">
        <v>64406</v>
      </c>
      <c r="D47" s="285">
        <v>41730</v>
      </c>
      <c r="E47" s="285">
        <v>0</v>
      </c>
      <c r="F47" s="285">
        <v>0</v>
      </c>
      <c r="G47" s="291" t="s">
        <v>264</v>
      </c>
      <c r="H47" s="286">
        <f t="shared" si="1"/>
        <v>0.054077546680199304</v>
      </c>
      <c r="I47" s="287">
        <f t="shared" si="2"/>
        <v>0.03281561837156965</v>
      </c>
      <c r="J47" s="287">
        <f t="shared" si="3"/>
        <v>0.021261928308629652</v>
      </c>
      <c r="K47" s="287">
        <f t="shared" si="4"/>
        <v>0</v>
      </c>
      <c r="L47" s="287">
        <f t="shared" si="5"/>
        <v>0</v>
      </c>
      <c r="N47" s="291"/>
    </row>
    <row r="48" spans="1:14" s="288" customFormat="1" ht="15">
      <c r="A48" s="291" t="s">
        <v>32</v>
      </c>
      <c r="B48" s="285">
        <f>SUM(B50:B64)</f>
        <v>426315</v>
      </c>
      <c r="C48" s="285">
        <f aca="true" t="shared" si="6" ref="C48:F48">SUM(C50:C64)</f>
        <v>305535</v>
      </c>
      <c r="D48" s="285">
        <f t="shared" si="6"/>
        <v>99236</v>
      </c>
      <c r="E48" s="285">
        <f t="shared" si="6"/>
        <v>10027</v>
      </c>
      <c r="F48" s="285">
        <f t="shared" si="6"/>
        <v>11517</v>
      </c>
      <c r="G48" s="291" t="s">
        <v>32</v>
      </c>
      <c r="H48" s="286">
        <f t="shared" si="1"/>
        <v>0.21721253215656483</v>
      </c>
      <c r="I48" s="287">
        <f t="shared" si="2"/>
        <v>0.15567369436321976</v>
      </c>
      <c r="J48" s="287">
        <f t="shared" si="3"/>
        <v>0.050561915112273474</v>
      </c>
      <c r="K48" s="287">
        <f t="shared" si="4"/>
        <v>0.005108875033564091</v>
      </c>
      <c r="L48" s="287">
        <f t="shared" si="5"/>
        <v>0.005868047647507493</v>
      </c>
      <c r="N48" s="291"/>
    </row>
    <row r="49" spans="1:6" s="288" customFormat="1" ht="15">
      <c r="A49" s="291"/>
      <c r="B49" s="285"/>
      <c r="C49" s="285"/>
      <c r="D49" s="285"/>
      <c r="E49" s="285"/>
      <c r="F49" s="285"/>
    </row>
    <row r="50" spans="1:6" s="288" customFormat="1" ht="15">
      <c r="A50" s="291" t="s">
        <v>208</v>
      </c>
      <c r="B50" s="285">
        <v>66991</v>
      </c>
      <c r="C50" s="285">
        <v>36629</v>
      </c>
      <c r="D50" s="285">
        <v>30362</v>
      </c>
      <c r="E50" s="285">
        <v>0</v>
      </c>
      <c r="F50" s="285">
        <v>0</v>
      </c>
    </row>
    <row r="51" spans="1:6" s="288" customFormat="1" ht="15">
      <c r="A51" s="291" t="s">
        <v>209</v>
      </c>
      <c r="B51" s="285">
        <v>57603</v>
      </c>
      <c r="C51" s="285">
        <v>57603</v>
      </c>
      <c r="D51" s="285">
        <v>0</v>
      </c>
      <c r="E51" s="285">
        <v>0</v>
      </c>
      <c r="F51" s="285">
        <v>0</v>
      </c>
    </row>
    <row r="52" spans="1:6" s="288" customFormat="1" ht="15">
      <c r="A52" s="291" t="s">
        <v>210</v>
      </c>
      <c r="B52" s="285">
        <v>47810</v>
      </c>
      <c r="C52" s="285">
        <v>47810</v>
      </c>
      <c r="D52" s="285">
        <v>0</v>
      </c>
      <c r="E52" s="285">
        <v>0</v>
      </c>
      <c r="F52" s="285">
        <v>0</v>
      </c>
    </row>
    <row r="53" spans="1:6" s="288" customFormat="1" ht="15">
      <c r="A53" s="291" t="s">
        <v>211</v>
      </c>
      <c r="B53" s="285">
        <v>41810</v>
      </c>
      <c r="C53" s="285">
        <v>29420</v>
      </c>
      <c r="D53" s="285">
        <v>12390</v>
      </c>
      <c r="E53" s="285">
        <v>0</v>
      </c>
      <c r="F53" s="285">
        <v>0</v>
      </c>
    </row>
    <row r="54" spans="1:6" s="288" customFormat="1" ht="15">
      <c r="A54" s="291" t="s">
        <v>212</v>
      </c>
      <c r="B54" s="285">
        <v>41445</v>
      </c>
      <c r="C54" s="285">
        <v>34204</v>
      </c>
      <c r="D54" s="285">
        <v>7241</v>
      </c>
      <c r="E54" s="285">
        <v>0</v>
      </c>
      <c r="F54" s="285">
        <v>0</v>
      </c>
    </row>
    <row r="55" spans="1:6" s="288" customFormat="1" ht="15">
      <c r="A55" s="291" t="s">
        <v>213</v>
      </c>
      <c r="B55" s="285">
        <v>40267</v>
      </c>
      <c r="C55" s="285">
        <v>40267</v>
      </c>
      <c r="D55" s="285">
        <v>0</v>
      </c>
      <c r="E55" s="285">
        <v>0</v>
      </c>
      <c r="F55" s="285">
        <v>0</v>
      </c>
    </row>
    <row r="56" spans="1:6" s="288" customFormat="1" ht="15">
      <c r="A56" s="291" t="s">
        <v>214</v>
      </c>
      <c r="B56" s="285">
        <v>38557</v>
      </c>
      <c r="C56" s="285">
        <v>8539</v>
      </c>
      <c r="D56" s="285">
        <v>30018</v>
      </c>
      <c r="E56" s="285">
        <v>0</v>
      </c>
      <c r="F56" s="285">
        <v>0</v>
      </c>
    </row>
    <row r="57" spans="1:6" s="288" customFormat="1" ht="15">
      <c r="A57" s="291" t="s">
        <v>215</v>
      </c>
      <c r="B57" s="285">
        <v>32508</v>
      </c>
      <c r="C57" s="285">
        <v>4555</v>
      </c>
      <c r="D57" s="285">
        <v>16436</v>
      </c>
      <c r="E57" s="285">
        <v>0</v>
      </c>
      <c r="F57" s="285">
        <v>11517</v>
      </c>
    </row>
    <row r="58" spans="1:6" s="288" customFormat="1" ht="15">
      <c r="A58" s="291" t="s">
        <v>216</v>
      </c>
      <c r="B58" s="285">
        <v>17513</v>
      </c>
      <c r="C58" s="285">
        <v>17513</v>
      </c>
      <c r="D58" s="285">
        <v>0</v>
      </c>
      <c r="E58" s="285">
        <v>0</v>
      </c>
      <c r="F58" s="285">
        <v>0</v>
      </c>
    </row>
    <row r="59" spans="1:6" s="288" customFormat="1" ht="15">
      <c r="A59" s="291" t="s">
        <v>217</v>
      </c>
      <c r="B59" s="285">
        <v>13711</v>
      </c>
      <c r="C59" s="285">
        <v>13711</v>
      </c>
      <c r="D59" s="285">
        <v>0</v>
      </c>
      <c r="E59" s="285">
        <v>0</v>
      </c>
      <c r="F59" s="285">
        <v>0</v>
      </c>
    </row>
    <row r="60" spans="1:6" s="288" customFormat="1" ht="15">
      <c r="A60" s="291" t="s">
        <v>220</v>
      </c>
      <c r="B60" s="285">
        <v>12816</v>
      </c>
      <c r="C60" s="285">
        <v>0</v>
      </c>
      <c r="D60" s="285">
        <v>2789</v>
      </c>
      <c r="E60" s="285">
        <v>10027</v>
      </c>
      <c r="F60" s="285">
        <v>0</v>
      </c>
    </row>
    <row r="61" spans="1:6" s="288" customFormat="1" ht="15">
      <c r="A61" s="291" t="s">
        <v>218</v>
      </c>
      <c r="B61" s="285">
        <v>7561</v>
      </c>
      <c r="C61" s="285">
        <v>7561</v>
      </c>
      <c r="D61" s="285">
        <v>0</v>
      </c>
      <c r="E61" s="285">
        <v>0</v>
      </c>
      <c r="F61" s="285">
        <v>0</v>
      </c>
    </row>
    <row r="62" spans="1:6" s="288" customFormat="1" ht="15">
      <c r="A62" s="291" t="s">
        <v>219</v>
      </c>
      <c r="B62" s="285">
        <v>6564</v>
      </c>
      <c r="C62" s="285">
        <v>6564</v>
      </c>
      <c r="D62" s="285">
        <v>0</v>
      </c>
      <c r="E62" s="285">
        <v>0</v>
      </c>
      <c r="F62" s="285">
        <v>0</v>
      </c>
    </row>
    <row r="63" spans="1:6" s="288" customFormat="1" ht="15">
      <c r="A63" s="291" t="s">
        <v>221</v>
      </c>
      <c r="B63" s="285">
        <v>1154</v>
      </c>
      <c r="C63" s="285">
        <v>1154</v>
      </c>
      <c r="D63" s="285">
        <v>0</v>
      </c>
      <c r="E63" s="285">
        <v>0</v>
      </c>
      <c r="F63" s="285">
        <v>0</v>
      </c>
    </row>
    <row r="64" spans="1:6" s="288" customFormat="1" ht="15">
      <c r="A64" s="291" t="s">
        <v>222</v>
      </c>
      <c r="B64" s="285">
        <v>5</v>
      </c>
      <c r="C64" s="285">
        <v>5</v>
      </c>
      <c r="D64" s="285">
        <v>0</v>
      </c>
      <c r="E64" s="285">
        <v>0</v>
      </c>
      <c r="F64" s="285">
        <v>0</v>
      </c>
    </row>
    <row r="65" s="276" customFormat="1" ht="15"/>
    <row r="66" s="276" customFormat="1" ht="15"/>
    <row r="67" s="276" customFormat="1" ht="15"/>
    <row r="68" s="276" customFormat="1" ht="15"/>
    <row r="69" s="276" customFormat="1" ht="15"/>
    <row r="70" s="276" customFormat="1" ht="15"/>
    <row r="71" s="66" customFormat="1" ht="15"/>
  </sheetData>
  <hyperlinks>
    <hyperlink ref="L4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&amp;L&amp;9&amp;K03+000Elaboración: Instituto Nacional de Estadística y Censos
Fuente: Dirección General de Aviación Civil - 2015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4"/>
  <sheetViews>
    <sheetView showGridLines="0" zoomScale="80" zoomScaleNormal="80" zoomScaleSheetLayoutView="80" workbookViewId="0" topLeftCell="A1">
      <selection activeCell="L2" sqref="L2"/>
    </sheetView>
  </sheetViews>
  <sheetFormatPr defaultColWidth="11.57421875" defaultRowHeight="15"/>
  <cols>
    <col min="1" max="16384" width="11.57421875" style="3" customWidth="1"/>
  </cols>
  <sheetData>
    <row r="4" ht="15">
      <c r="L4" s="25" t="s">
        <v>179</v>
      </c>
    </row>
    <row r="30" ht="15">
      <c r="A30" s="48"/>
    </row>
    <row r="31" ht="15">
      <c r="A31" s="49"/>
    </row>
    <row r="36" s="276" customFormat="1" ht="15"/>
    <row r="37" s="288" customFormat="1" ht="15"/>
    <row r="38" spans="1:6" s="288" customFormat="1" ht="15">
      <c r="A38" s="284" t="s">
        <v>74</v>
      </c>
      <c r="B38" s="103">
        <f>SUM(B41:B48)</f>
        <v>1951106</v>
      </c>
      <c r="C38" s="103">
        <f aca="true" t="shared" si="0" ref="C38:F38">SUM(C41:C48)</f>
        <v>1129047</v>
      </c>
      <c r="D38" s="103">
        <f t="shared" si="0"/>
        <v>800896</v>
      </c>
      <c r="E38" s="103">
        <f t="shared" si="0"/>
        <v>9016</v>
      </c>
      <c r="F38" s="103">
        <f t="shared" si="0"/>
        <v>12147</v>
      </c>
    </row>
    <row r="39" s="288" customFormat="1" ht="15"/>
    <row r="40" spans="1:12" s="276" customFormat="1" ht="15">
      <c r="A40" s="289" t="s">
        <v>223</v>
      </c>
      <c r="B40" s="290" t="s">
        <v>1</v>
      </c>
      <c r="C40" s="290" t="s">
        <v>120</v>
      </c>
      <c r="D40" s="290" t="s">
        <v>121</v>
      </c>
      <c r="E40" s="290" t="s">
        <v>123</v>
      </c>
      <c r="F40" s="290" t="s">
        <v>12</v>
      </c>
      <c r="G40" s="289" t="s">
        <v>223</v>
      </c>
      <c r="H40" s="290" t="s">
        <v>1</v>
      </c>
      <c r="I40" s="290" t="s">
        <v>120</v>
      </c>
      <c r="J40" s="290" t="s">
        <v>121</v>
      </c>
      <c r="K40" s="290" t="s">
        <v>123</v>
      </c>
      <c r="L40" s="290" t="s">
        <v>12</v>
      </c>
    </row>
    <row r="41" spans="1:12" s="288" customFormat="1" ht="15">
      <c r="A41" s="291" t="s">
        <v>163</v>
      </c>
      <c r="B41" s="285">
        <v>340541</v>
      </c>
      <c r="C41" s="285">
        <v>169853</v>
      </c>
      <c r="D41" s="285">
        <v>170688</v>
      </c>
      <c r="E41" s="285">
        <v>0</v>
      </c>
      <c r="F41" s="285">
        <v>0</v>
      </c>
      <c r="G41" s="291" t="s">
        <v>163</v>
      </c>
      <c r="H41" s="286">
        <f>B41/$B$38</f>
        <v>0.17453741621418825</v>
      </c>
      <c r="I41" s="287">
        <f aca="true" t="shared" si="1" ref="I41:L48">C41/$B$38</f>
        <v>0.08705472690873792</v>
      </c>
      <c r="J41" s="287">
        <f t="shared" si="1"/>
        <v>0.08748268930545035</v>
      </c>
      <c r="K41" s="287">
        <f t="shared" si="1"/>
        <v>0</v>
      </c>
      <c r="L41" s="287">
        <f t="shared" si="1"/>
        <v>0</v>
      </c>
    </row>
    <row r="42" spans="1:12" s="288" customFormat="1" ht="15">
      <c r="A42" s="291" t="s">
        <v>164</v>
      </c>
      <c r="B42" s="285">
        <v>322331</v>
      </c>
      <c r="C42" s="285">
        <v>221157</v>
      </c>
      <c r="D42" s="285">
        <v>101174</v>
      </c>
      <c r="E42" s="285">
        <v>0</v>
      </c>
      <c r="F42" s="285">
        <v>0</v>
      </c>
      <c r="G42" s="291" t="s">
        <v>164</v>
      </c>
      <c r="H42" s="286">
        <f aca="true" t="shared" si="2" ref="H42:H48">B42/$B$38</f>
        <v>0.16520424825714236</v>
      </c>
      <c r="I42" s="287">
        <f t="shared" si="1"/>
        <v>0.11334955661045581</v>
      </c>
      <c r="J42" s="287">
        <f t="shared" si="1"/>
        <v>0.051854691646686546</v>
      </c>
      <c r="K42" s="287">
        <f t="shared" si="1"/>
        <v>0</v>
      </c>
      <c r="L42" s="287">
        <f t="shared" si="1"/>
        <v>0</v>
      </c>
    </row>
    <row r="43" spans="1:12" s="288" customFormat="1" ht="15">
      <c r="A43" s="291" t="s">
        <v>161</v>
      </c>
      <c r="B43" s="285">
        <v>285351</v>
      </c>
      <c r="C43" s="285">
        <v>150307</v>
      </c>
      <c r="D43" s="285">
        <v>135044</v>
      </c>
      <c r="E43" s="285">
        <v>0</v>
      </c>
      <c r="F43" s="285">
        <v>0</v>
      </c>
      <c r="G43" s="291" t="s">
        <v>161</v>
      </c>
      <c r="H43" s="286">
        <f t="shared" si="2"/>
        <v>0.1462508956458542</v>
      </c>
      <c r="I43" s="287">
        <f t="shared" si="1"/>
        <v>0.07703681911695213</v>
      </c>
      <c r="J43" s="287">
        <f t="shared" si="1"/>
        <v>0.06921407652890207</v>
      </c>
      <c r="K43" s="287">
        <f t="shared" si="1"/>
        <v>0</v>
      </c>
      <c r="L43" s="287">
        <f t="shared" si="1"/>
        <v>0</v>
      </c>
    </row>
    <row r="44" spans="1:12" s="288" customFormat="1" ht="15">
      <c r="A44" s="291" t="s">
        <v>159</v>
      </c>
      <c r="B44" s="285">
        <v>199575</v>
      </c>
      <c r="C44" s="285">
        <v>121827</v>
      </c>
      <c r="D44" s="285">
        <v>77748</v>
      </c>
      <c r="E44" s="285">
        <v>0</v>
      </c>
      <c r="F44" s="285">
        <v>0</v>
      </c>
      <c r="G44" s="291" t="s">
        <v>159</v>
      </c>
      <c r="H44" s="286">
        <f t="shared" si="2"/>
        <v>0.10228813811243469</v>
      </c>
      <c r="I44" s="287">
        <f>C44/$B$38</f>
        <v>0.06243996994525156</v>
      </c>
      <c r="J44" s="287">
        <f t="shared" si="1"/>
        <v>0.039848168167183125</v>
      </c>
      <c r="K44" s="287">
        <f t="shared" si="1"/>
        <v>0</v>
      </c>
      <c r="L44" s="287">
        <f t="shared" si="1"/>
        <v>0</v>
      </c>
    </row>
    <row r="45" spans="1:12" s="288" customFormat="1" ht="15">
      <c r="A45" s="291" t="s">
        <v>207</v>
      </c>
      <c r="B45" s="285">
        <v>134736</v>
      </c>
      <c r="C45" s="285">
        <v>46532</v>
      </c>
      <c r="D45" s="285">
        <v>88204</v>
      </c>
      <c r="E45" s="285">
        <v>0</v>
      </c>
      <c r="F45" s="285">
        <v>0</v>
      </c>
      <c r="G45" s="291" t="s">
        <v>207</v>
      </c>
      <c r="H45" s="286">
        <f t="shared" si="2"/>
        <v>0.06905621734544407</v>
      </c>
      <c r="I45" s="287">
        <f t="shared" si="1"/>
        <v>0.023849037417751778</v>
      </c>
      <c r="J45" s="287">
        <f t="shared" si="1"/>
        <v>0.04520717992769229</v>
      </c>
      <c r="K45" s="287">
        <f t="shared" si="1"/>
        <v>0</v>
      </c>
      <c r="L45" s="287">
        <f t="shared" si="1"/>
        <v>0</v>
      </c>
    </row>
    <row r="46" spans="1:12" s="288" customFormat="1" ht="15">
      <c r="A46" s="291" t="s">
        <v>160</v>
      </c>
      <c r="B46" s="285">
        <v>130093</v>
      </c>
      <c r="C46" s="285">
        <v>72097</v>
      </c>
      <c r="D46" s="285">
        <v>57996</v>
      </c>
      <c r="E46" s="285">
        <v>0</v>
      </c>
      <c r="F46" s="285">
        <v>0</v>
      </c>
      <c r="G46" s="291" t="s">
        <v>160</v>
      </c>
      <c r="H46" s="286">
        <f t="shared" si="2"/>
        <v>0.0666765414077964</v>
      </c>
      <c r="I46" s="287">
        <f t="shared" si="1"/>
        <v>0.036951862174582004</v>
      </c>
      <c r="J46" s="287">
        <f t="shared" si="1"/>
        <v>0.029724679233214393</v>
      </c>
      <c r="K46" s="287">
        <f t="shared" si="1"/>
        <v>0</v>
      </c>
      <c r="L46" s="287">
        <f t="shared" si="1"/>
        <v>0</v>
      </c>
    </row>
    <row r="47" spans="1:12" s="288" customFormat="1" ht="15">
      <c r="A47" s="291" t="s">
        <v>264</v>
      </c>
      <c r="B47" s="285">
        <v>103020</v>
      </c>
      <c r="C47" s="285">
        <v>48391</v>
      </c>
      <c r="D47" s="285">
        <v>54629</v>
      </c>
      <c r="E47" s="285">
        <v>0</v>
      </c>
      <c r="F47" s="285">
        <v>0</v>
      </c>
      <c r="G47" s="291" t="s">
        <v>264</v>
      </c>
      <c r="H47" s="286">
        <f t="shared" si="2"/>
        <v>0.05280082168780169</v>
      </c>
      <c r="I47" s="287">
        <f t="shared" si="1"/>
        <v>0.024801830346480407</v>
      </c>
      <c r="J47" s="287">
        <f t="shared" si="1"/>
        <v>0.02799899134132128</v>
      </c>
      <c r="K47" s="287">
        <f t="shared" si="1"/>
        <v>0</v>
      </c>
      <c r="L47" s="287">
        <f t="shared" si="1"/>
        <v>0</v>
      </c>
    </row>
    <row r="48" spans="1:12" s="288" customFormat="1" ht="15">
      <c r="A48" s="291" t="s">
        <v>32</v>
      </c>
      <c r="B48" s="285">
        <f>SUM(B50:B64)</f>
        <v>435459</v>
      </c>
      <c r="C48" s="285">
        <f aca="true" t="shared" si="3" ref="C48:F48">SUM(C50:C64)</f>
        <v>298883</v>
      </c>
      <c r="D48" s="285">
        <f t="shared" si="3"/>
        <v>115413</v>
      </c>
      <c r="E48" s="285">
        <f t="shared" si="3"/>
        <v>9016</v>
      </c>
      <c r="F48" s="285">
        <f t="shared" si="3"/>
        <v>12147</v>
      </c>
      <c r="G48" s="291" t="s">
        <v>32</v>
      </c>
      <c r="H48" s="286">
        <f t="shared" si="2"/>
        <v>0.22318572132933834</v>
      </c>
      <c r="I48" s="287">
        <f t="shared" si="1"/>
        <v>0.15318644912167764</v>
      </c>
      <c r="J48" s="287">
        <f t="shared" si="1"/>
        <v>0.05915260370272041</v>
      </c>
      <c r="K48" s="287">
        <f>E48/$B$38</f>
        <v>0.004620968824861386</v>
      </c>
      <c r="L48" s="287">
        <f t="shared" si="1"/>
        <v>0.0062256996800788885</v>
      </c>
    </row>
    <row r="49" spans="1:6" s="288" customFormat="1" ht="15">
      <c r="A49" s="291"/>
      <c r="B49" s="285"/>
      <c r="C49" s="285"/>
      <c r="D49" s="285"/>
      <c r="E49" s="285"/>
      <c r="F49" s="285"/>
    </row>
    <row r="50" spans="1:6" s="288" customFormat="1" ht="15">
      <c r="A50" s="291" t="s">
        <v>208</v>
      </c>
      <c r="B50" s="285">
        <v>60025</v>
      </c>
      <c r="C50" s="285">
        <v>29355</v>
      </c>
      <c r="D50" s="285">
        <v>30670</v>
      </c>
      <c r="E50" s="285">
        <v>0</v>
      </c>
      <c r="F50" s="285">
        <v>0</v>
      </c>
    </row>
    <row r="51" spans="1:6" s="288" customFormat="1" ht="15">
      <c r="A51" s="291" t="s">
        <v>209</v>
      </c>
      <c r="B51" s="285">
        <v>59263</v>
      </c>
      <c r="C51" s="285">
        <v>59263</v>
      </c>
      <c r="D51" s="285">
        <v>0</v>
      </c>
      <c r="E51" s="285">
        <v>0</v>
      </c>
      <c r="F51" s="285">
        <v>0</v>
      </c>
    </row>
    <row r="52" spans="1:6" s="288" customFormat="1" ht="15">
      <c r="A52" s="291" t="s">
        <v>214</v>
      </c>
      <c r="B52" s="285">
        <v>55917</v>
      </c>
      <c r="C52" s="285">
        <v>9422</v>
      </c>
      <c r="D52" s="285">
        <v>46495</v>
      </c>
      <c r="E52" s="285">
        <v>0</v>
      </c>
      <c r="F52" s="285">
        <v>0</v>
      </c>
    </row>
    <row r="53" spans="1:6" s="288" customFormat="1" ht="15">
      <c r="A53" s="291" t="s">
        <v>210</v>
      </c>
      <c r="B53" s="285">
        <v>47536</v>
      </c>
      <c r="C53" s="285">
        <v>47536</v>
      </c>
      <c r="D53" s="285">
        <v>0</v>
      </c>
      <c r="E53" s="285">
        <v>0</v>
      </c>
      <c r="F53" s="285">
        <v>0</v>
      </c>
    </row>
    <row r="54" spans="1:6" s="288" customFormat="1" ht="15">
      <c r="A54" s="291" t="s">
        <v>212</v>
      </c>
      <c r="B54" s="285">
        <v>42347</v>
      </c>
      <c r="C54" s="285">
        <v>36358</v>
      </c>
      <c r="D54" s="285">
        <v>5989</v>
      </c>
      <c r="E54" s="285">
        <v>0</v>
      </c>
      <c r="F54" s="285">
        <v>0</v>
      </c>
    </row>
    <row r="55" spans="1:6" s="288" customFormat="1" ht="15">
      <c r="A55" s="291" t="s">
        <v>211</v>
      </c>
      <c r="B55" s="285">
        <v>42098</v>
      </c>
      <c r="C55" s="285">
        <v>28552</v>
      </c>
      <c r="D55" s="285">
        <v>13546</v>
      </c>
      <c r="E55" s="285">
        <v>0</v>
      </c>
      <c r="F55" s="285">
        <v>0</v>
      </c>
    </row>
    <row r="56" spans="1:6" s="288" customFormat="1" ht="15">
      <c r="A56" s="291" t="s">
        <v>213</v>
      </c>
      <c r="B56" s="285">
        <v>40355</v>
      </c>
      <c r="C56" s="285">
        <v>40355</v>
      </c>
      <c r="D56" s="285">
        <v>0</v>
      </c>
      <c r="E56" s="285">
        <v>0</v>
      </c>
      <c r="F56" s="285">
        <v>0</v>
      </c>
    </row>
    <row r="57" spans="1:6" s="288" customFormat="1" ht="15">
      <c r="A57" s="291" t="s">
        <v>215</v>
      </c>
      <c r="B57" s="285">
        <v>31003</v>
      </c>
      <c r="C57" s="285">
        <v>2410</v>
      </c>
      <c r="D57" s="285">
        <v>16446</v>
      </c>
      <c r="E57" s="285">
        <v>0</v>
      </c>
      <c r="F57" s="285">
        <v>12147</v>
      </c>
    </row>
    <row r="58" spans="1:6" s="288" customFormat="1" ht="15">
      <c r="A58" s="291" t="s">
        <v>217</v>
      </c>
      <c r="B58" s="285">
        <v>17764</v>
      </c>
      <c r="C58" s="285">
        <v>17764</v>
      </c>
      <c r="D58" s="285">
        <v>0</v>
      </c>
      <c r="E58" s="285">
        <v>0</v>
      </c>
      <c r="F58" s="285">
        <v>0</v>
      </c>
    </row>
    <row r="59" spans="1:6" s="288" customFormat="1" ht="15">
      <c r="A59" s="291" t="s">
        <v>220</v>
      </c>
      <c r="B59" s="285">
        <v>11283</v>
      </c>
      <c r="C59" s="285">
        <v>0</v>
      </c>
      <c r="D59" s="285">
        <v>2267</v>
      </c>
      <c r="E59" s="285">
        <v>9016</v>
      </c>
      <c r="F59" s="285">
        <v>0</v>
      </c>
    </row>
    <row r="60" spans="1:6" s="288" customFormat="1" ht="15">
      <c r="A60" s="291" t="s">
        <v>216</v>
      </c>
      <c r="B60" s="285">
        <v>11189</v>
      </c>
      <c r="C60" s="285">
        <v>11189</v>
      </c>
      <c r="D60" s="285">
        <v>0</v>
      </c>
      <c r="E60" s="285">
        <v>0</v>
      </c>
      <c r="F60" s="285">
        <v>0</v>
      </c>
    </row>
    <row r="61" spans="1:6" s="288" customFormat="1" ht="15">
      <c r="A61" s="291" t="s">
        <v>218</v>
      </c>
      <c r="B61" s="285">
        <v>10398</v>
      </c>
      <c r="C61" s="285">
        <v>10398</v>
      </c>
      <c r="D61" s="285">
        <v>0</v>
      </c>
      <c r="E61" s="285">
        <v>0</v>
      </c>
      <c r="F61" s="285">
        <v>0</v>
      </c>
    </row>
    <row r="62" spans="1:6" s="288" customFormat="1" ht="15">
      <c r="A62" s="291" t="s">
        <v>219</v>
      </c>
      <c r="B62" s="285">
        <v>5188</v>
      </c>
      <c r="C62" s="285">
        <v>5188</v>
      </c>
      <c r="D62" s="285">
        <v>0</v>
      </c>
      <c r="E62" s="285">
        <v>0</v>
      </c>
      <c r="F62" s="285">
        <v>0</v>
      </c>
    </row>
    <row r="63" spans="1:6" s="288" customFormat="1" ht="15">
      <c r="A63" s="291" t="s">
        <v>221</v>
      </c>
      <c r="B63" s="285">
        <v>640</v>
      </c>
      <c r="C63" s="285">
        <v>640</v>
      </c>
      <c r="D63" s="285">
        <v>0</v>
      </c>
      <c r="E63" s="285">
        <v>0</v>
      </c>
      <c r="F63" s="285">
        <v>0</v>
      </c>
    </row>
    <row r="64" spans="1:6" s="288" customFormat="1" ht="15">
      <c r="A64" s="291" t="s">
        <v>222</v>
      </c>
      <c r="B64" s="285">
        <v>453</v>
      </c>
      <c r="C64" s="285">
        <v>453</v>
      </c>
      <c r="D64" s="285">
        <v>0</v>
      </c>
      <c r="E64" s="285">
        <v>0</v>
      </c>
      <c r="F64" s="285">
        <v>0</v>
      </c>
    </row>
    <row r="65" s="276" customFormat="1" ht="15"/>
    <row r="66" s="276" customFormat="1" ht="15"/>
    <row r="67" s="276" customFormat="1" ht="15"/>
    <row r="68" s="276" customFormat="1" ht="15"/>
    <row r="69" s="276" customFormat="1" ht="15"/>
    <row r="70" s="276" customFormat="1" ht="15"/>
    <row r="71" s="66" customFormat="1" ht="15"/>
    <row r="72" s="66" customFormat="1" ht="15"/>
    <row r="73" s="66" customFormat="1" ht="15"/>
    <row r="74" s="66" customFormat="1" ht="15"/>
  </sheetData>
  <hyperlinks>
    <hyperlink ref="L4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&amp;L&amp;9&amp;K03+000Elaboración: Instituto Nacional de Estadística y Censos
Fuente: Dirección General de Aviación Civil - 2015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3"/>
  <sheetViews>
    <sheetView showGridLines="0" zoomScale="80" zoomScaleNormal="80" zoomScaleSheetLayoutView="80" workbookViewId="0" topLeftCell="A1">
      <selection activeCell="L2" sqref="L2"/>
    </sheetView>
  </sheetViews>
  <sheetFormatPr defaultColWidth="11.57421875" defaultRowHeight="15"/>
  <cols>
    <col min="1" max="6" width="11.57421875" style="3" customWidth="1"/>
    <col min="7" max="7" width="13.421875" style="3" bestFit="1" customWidth="1"/>
    <col min="8" max="8" width="14.421875" style="3" bestFit="1" customWidth="1"/>
    <col min="9" max="9" width="11.57421875" style="3" customWidth="1"/>
    <col min="10" max="10" width="10.57421875" style="3" customWidth="1"/>
    <col min="11" max="11" width="7.8515625" style="3" customWidth="1"/>
    <col min="12" max="16384" width="11.57421875" style="3" customWidth="1"/>
  </cols>
  <sheetData>
    <row r="1" ht="15"/>
    <row r="2" ht="15"/>
    <row r="3" ht="15"/>
    <row r="4" ht="15">
      <c r="L4" s="25" t="s">
        <v>179</v>
      </c>
    </row>
    <row r="35" ht="15">
      <c r="A35" s="48"/>
    </row>
    <row r="36" s="85" customFormat="1" ht="12">
      <c r="A36" s="84"/>
    </row>
    <row r="37" s="292" customFormat="1" ht="12"/>
    <row r="38" spans="1:8" s="292" customFormat="1" ht="12">
      <c r="A38" s="377"/>
      <c r="B38" s="377"/>
      <c r="C38" s="377"/>
      <c r="D38" s="377"/>
      <c r="E38" s="377"/>
      <c r="F38" s="377"/>
      <c r="G38" s="377"/>
      <c r="H38" s="377"/>
    </row>
    <row r="39" s="292" customFormat="1" ht="12"/>
    <row r="40" spans="2:8" s="292" customFormat="1" ht="12">
      <c r="B40" s="292" t="s">
        <v>279</v>
      </c>
      <c r="G40" s="293"/>
      <c r="H40" s="293"/>
    </row>
    <row r="41" spans="1:8" s="292" customFormat="1" ht="12">
      <c r="A41" s="292" t="s">
        <v>280</v>
      </c>
      <c r="B41" s="294">
        <v>30143.334375000002</v>
      </c>
      <c r="C41" s="294">
        <v>151302.31580357146</v>
      </c>
      <c r="D41" s="295">
        <f>B41/$B$44</f>
        <v>0.7134391270449714</v>
      </c>
      <c r="E41" s="295">
        <f>C41/$C$44</f>
        <v>0.8247586327189186</v>
      </c>
      <c r="G41" s="293"/>
      <c r="H41" s="293"/>
    </row>
    <row r="42" spans="1:8" s="292" customFormat="1" ht="12">
      <c r="A42" s="292" t="s">
        <v>121</v>
      </c>
      <c r="B42" s="294">
        <v>11183.295357142857</v>
      </c>
      <c r="C42" s="294">
        <v>17602.39348214286</v>
      </c>
      <c r="D42" s="295">
        <f>B42/$B$44</f>
        <v>0.2646887161794317</v>
      </c>
      <c r="E42" s="295">
        <f>C42/$C$44</f>
        <v>0.09595177644048897</v>
      </c>
      <c r="G42" s="293"/>
      <c r="H42" s="293"/>
    </row>
    <row r="43" spans="1:8" s="292" customFormat="1" ht="12">
      <c r="A43" s="292" t="s">
        <v>122</v>
      </c>
      <c r="B43" s="294">
        <v>924.1149107142859</v>
      </c>
      <c r="C43" s="294">
        <v>14545.708571428571</v>
      </c>
      <c r="D43" s="295">
        <f>B43/$B$44</f>
        <v>0.021872156775596986</v>
      </c>
      <c r="E43" s="295">
        <f>C43/$C$44</f>
        <v>0.07928959084059244</v>
      </c>
      <c r="G43" s="293"/>
      <c r="H43" s="293"/>
    </row>
    <row r="44" spans="2:3" s="292" customFormat="1" ht="12">
      <c r="B44" s="294">
        <f>SUM(B41:B43)</f>
        <v>42250.74464285714</v>
      </c>
      <c r="C44" s="294">
        <f>SUM(C41:C43)</f>
        <v>183450.4178571429</v>
      </c>
    </row>
    <row r="45" s="292" customFormat="1" ht="12"/>
    <row r="46" s="292" customFormat="1" ht="12"/>
    <row r="47" spans="7:8" s="292" customFormat="1" ht="12">
      <c r="G47" s="296"/>
      <c r="H47" s="296"/>
    </row>
    <row r="48" s="292" customFormat="1" ht="12"/>
    <row r="49" spans="7:8" s="292" customFormat="1" ht="12">
      <c r="G49" s="294"/>
      <c r="H49" s="294"/>
    </row>
    <row r="50" spans="2:8" s="292" customFormat="1" ht="12">
      <c r="B50" s="297"/>
      <c r="D50" s="297"/>
      <c r="G50" s="294"/>
      <c r="H50" s="294"/>
    </row>
    <row r="51" spans="2:8" s="292" customFormat="1" ht="12">
      <c r="B51" s="297"/>
      <c r="D51" s="297"/>
      <c r="G51" s="294"/>
      <c r="H51" s="294"/>
    </row>
    <row r="52" spans="2:8" s="292" customFormat="1" ht="12">
      <c r="B52" s="297"/>
      <c r="D52" s="297"/>
      <c r="G52" s="294"/>
      <c r="H52" s="294"/>
    </row>
    <row r="53" spans="7:8" s="292" customFormat="1" ht="12">
      <c r="G53" s="294"/>
      <c r="H53" s="294"/>
    </row>
    <row r="54" s="292" customFormat="1" ht="12"/>
    <row r="55" s="292" customFormat="1" ht="12"/>
    <row r="56" s="292" customFormat="1" ht="12"/>
    <row r="57" s="292" customFormat="1" ht="12"/>
    <row r="58" s="85" customFormat="1" ht="12"/>
    <row r="59" s="85" customFormat="1" ht="12"/>
    <row r="60" s="85" customFormat="1" ht="12"/>
    <row r="61" s="85" customFormat="1" ht="12"/>
    <row r="62" s="85" customFormat="1" ht="12"/>
    <row r="63" s="85" customFormat="1" ht="12"/>
    <row r="64" s="60" customFormat="1" ht="12"/>
  </sheetData>
  <mergeCells count="1">
    <mergeCell ref="A38:H38"/>
  </mergeCells>
  <hyperlinks>
    <hyperlink ref="L4" location="ÍNDICE!A1" display="INDICE&gt;&gt;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&amp;L&amp;9&amp;K03+000Elaboración: Instituto Nacional de Estadística y Censos
Fuente: Dirección General de Aviación Civil - 2015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zoomScale="80" zoomScaleNormal="80" zoomScaleSheetLayoutView="80" workbookViewId="0" topLeftCell="A1">
      <selection activeCell="K1" sqref="K1"/>
    </sheetView>
  </sheetViews>
  <sheetFormatPr defaultColWidth="12.57421875" defaultRowHeight="15"/>
  <cols>
    <col min="1" max="16384" width="12.57421875" style="1" customWidth="1"/>
  </cols>
  <sheetData>
    <row r="1" ht="41.25" customHeight="1"/>
    <row r="2" spans="1:11" ht="17.25" customHeight="1">
      <c r="A2" s="353" t="s">
        <v>299</v>
      </c>
      <c r="B2" s="353"/>
      <c r="C2" s="353"/>
      <c r="D2" s="353"/>
      <c r="E2" s="353"/>
      <c r="F2" s="353"/>
      <c r="G2" s="353"/>
      <c r="H2" s="353"/>
      <c r="I2" s="353"/>
      <c r="J2" s="353"/>
      <c r="K2" s="65" t="s">
        <v>179</v>
      </c>
    </row>
    <row r="3" spans="1:13" ht="17.25" customHeight="1">
      <c r="A3" s="353" t="s">
        <v>313</v>
      </c>
      <c r="B3" s="353"/>
      <c r="C3" s="353"/>
      <c r="D3" s="353"/>
      <c r="E3" s="353"/>
      <c r="F3" s="353"/>
      <c r="G3" s="353"/>
      <c r="H3" s="353"/>
      <c r="I3" s="353"/>
      <c r="J3" s="353"/>
      <c r="K3" s="65"/>
      <c r="M3" s="90"/>
    </row>
    <row r="4" spans="1:13" ht="17.25" customHeight="1">
      <c r="A4" s="353" t="s">
        <v>298</v>
      </c>
      <c r="B4" s="353"/>
      <c r="C4" s="353"/>
      <c r="D4" s="353"/>
      <c r="E4" s="353"/>
      <c r="F4" s="353"/>
      <c r="G4" s="353"/>
      <c r="H4" s="353"/>
      <c r="I4" s="353"/>
      <c r="J4" s="353"/>
      <c r="K4" s="65"/>
      <c r="M4" s="90"/>
    </row>
    <row r="5" spans="1:10" ht="17.25" customHeight="1">
      <c r="A5" s="354" t="s">
        <v>309</v>
      </c>
      <c r="B5" s="354"/>
      <c r="C5" s="354"/>
      <c r="D5" s="354"/>
      <c r="E5" s="354"/>
      <c r="F5" s="354"/>
      <c r="G5" s="354"/>
      <c r="H5" s="354"/>
      <c r="I5" s="354"/>
      <c r="J5" s="354"/>
    </row>
    <row r="6" ht="41.25" customHeight="1"/>
    <row r="7" ht="41.25" customHeight="1"/>
    <row r="8" ht="41.25" customHeight="1"/>
    <row r="9" ht="41.25" customHeight="1"/>
    <row r="10" ht="41.25" customHeight="1"/>
    <row r="11" ht="41.25" customHeight="1"/>
    <row r="12" ht="41.25" customHeight="1">
      <c r="N12" s="96"/>
    </row>
    <row r="13" spans="1:14" ht="22.5" customHeight="1">
      <c r="A13" s="355" t="s">
        <v>305</v>
      </c>
      <c r="B13" s="355"/>
      <c r="C13" s="355"/>
      <c r="D13" s="355"/>
      <c r="E13" s="355"/>
      <c r="F13" s="355"/>
      <c r="G13" s="355"/>
      <c r="H13" s="355"/>
      <c r="I13" s="355"/>
      <c r="J13" s="355"/>
      <c r="N13" s="96"/>
    </row>
    <row r="14" spans="1:14" ht="22.5" customHeight="1">
      <c r="A14" s="97" t="s">
        <v>306</v>
      </c>
      <c r="B14" s="98"/>
      <c r="C14" s="98"/>
      <c r="D14" s="98"/>
      <c r="E14" s="98"/>
      <c r="F14" s="98"/>
      <c r="G14" s="98"/>
      <c r="H14" s="98"/>
      <c r="I14" s="98"/>
      <c r="J14" s="98"/>
      <c r="N14" s="96"/>
    </row>
    <row r="15" spans="1:14" ht="22.5" customHeight="1">
      <c r="A15" s="97" t="s">
        <v>307</v>
      </c>
      <c r="B15" s="98"/>
      <c r="C15" s="98"/>
      <c r="D15" s="98"/>
      <c r="E15" s="98"/>
      <c r="F15" s="98"/>
      <c r="G15" s="98"/>
      <c r="H15" s="98"/>
      <c r="I15" s="98"/>
      <c r="J15" s="98"/>
      <c r="N15" s="96"/>
    </row>
    <row r="16" ht="41.25" customHeight="1"/>
    <row r="17" s="67" customFormat="1" ht="41.25" customHeight="1"/>
    <row r="18" s="67" customFormat="1" ht="18" customHeight="1"/>
    <row r="19" s="67" customFormat="1" ht="18" customHeight="1"/>
    <row r="21" s="108" customFormat="1" ht="15"/>
    <row r="22" s="106" customFormat="1" ht="15"/>
    <row r="23" s="106" customFormat="1" ht="15"/>
    <row r="24" s="106" customFormat="1" ht="15">
      <c r="B24" s="119">
        <f>SUM(B25:B28)</f>
        <v>1925368</v>
      </c>
    </row>
    <row r="25" spans="1:3" s="106" customFormat="1" ht="14.4">
      <c r="A25" s="120" t="s">
        <v>2</v>
      </c>
      <c r="B25" s="121">
        <v>1778722</v>
      </c>
      <c r="C25" s="122">
        <f>B25/$B$24</f>
        <v>0.9238348201486677</v>
      </c>
    </row>
    <row r="26" spans="1:3" s="106" customFormat="1" ht="14.4">
      <c r="A26" s="120" t="s">
        <v>3</v>
      </c>
      <c r="B26" s="121">
        <v>112234</v>
      </c>
      <c r="C26" s="122">
        <f aca="true" t="shared" si="0" ref="C26:C28">B26/$B$24</f>
        <v>0.058292232965334416</v>
      </c>
    </row>
    <row r="27" spans="1:3" s="106" customFormat="1" ht="14.4">
      <c r="A27" s="120" t="s">
        <v>4</v>
      </c>
      <c r="B27" s="121">
        <v>29428</v>
      </c>
      <c r="C27" s="122">
        <f t="shared" si="0"/>
        <v>0.015284350835788276</v>
      </c>
    </row>
    <row r="28" spans="1:3" s="106" customFormat="1" ht="15">
      <c r="A28" s="123" t="s">
        <v>32</v>
      </c>
      <c r="B28" s="119">
        <f>SUM(B29:B31)</f>
        <v>4984</v>
      </c>
      <c r="C28" s="122">
        <f t="shared" si="0"/>
        <v>0.0025885960502096223</v>
      </c>
    </row>
    <row r="29" spans="1:3" s="106" customFormat="1" ht="15">
      <c r="A29" s="106" t="s">
        <v>239</v>
      </c>
      <c r="B29" s="121">
        <v>4183</v>
      </c>
      <c r="C29" s="122"/>
    </row>
    <row r="30" spans="1:3" s="106" customFormat="1" ht="15">
      <c r="A30" s="106" t="s">
        <v>240</v>
      </c>
      <c r="B30" s="121">
        <v>649</v>
      </c>
      <c r="C30" s="122"/>
    </row>
    <row r="31" spans="1:3" s="106" customFormat="1" ht="15">
      <c r="A31" s="106" t="s">
        <v>32</v>
      </c>
      <c r="B31" s="121">
        <v>152</v>
      </c>
      <c r="C31" s="122"/>
    </row>
    <row r="32" s="106" customFormat="1" ht="15"/>
    <row r="33" s="106" customFormat="1" ht="15"/>
    <row r="34" s="106" customFormat="1" ht="15"/>
  </sheetData>
  <mergeCells count="5">
    <mergeCell ref="A2:J2"/>
    <mergeCell ref="A3:J3"/>
    <mergeCell ref="A4:J4"/>
    <mergeCell ref="A5:J5"/>
    <mergeCell ref="A13:J13"/>
  </mergeCells>
  <hyperlinks>
    <hyperlink ref="K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rowBreaks count="1" manualBreakCount="1">
    <brk id="15" max="16383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80" zoomScaleNormal="80" zoomScaleSheetLayoutView="90" workbookViewId="0" topLeftCell="A1">
      <selection activeCell="I1" sqref="I1"/>
    </sheetView>
  </sheetViews>
  <sheetFormatPr defaultColWidth="18.28125" defaultRowHeight="15"/>
  <cols>
    <col min="1" max="1" width="32.57421875" style="62" customWidth="1"/>
    <col min="2" max="2" width="16.28125" style="62" customWidth="1"/>
    <col min="3" max="4" width="17.7109375" style="62" customWidth="1"/>
    <col min="5" max="5" width="16.57421875" style="62" customWidth="1"/>
    <col min="6" max="6" width="16.00390625" style="62" customWidth="1"/>
    <col min="7" max="7" width="9.8515625" style="62" customWidth="1"/>
    <col min="8" max="8" width="17.7109375" style="62" customWidth="1"/>
    <col min="9" max="9" width="16.57421875" style="62" customWidth="1"/>
    <col min="10" max="10" width="17.28125" style="62" customWidth="1"/>
    <col min="11" max="11" width="6.28125" style="62" customWidth="1"/>
    <col min="12" max="16384" width="18.28125" style="61" customWidth="1"/>
  </cols>
  <sheetData>
    <row r="1" spans="1:11" ht="77.25" customHeight="1">
      <c r="A1" s="61"/>
      <c r="G1" s="61"/>
      <c r="H1" s="25" t="s">
        <v>179</v>
      </c>
      <c r="I1" s="61"/>
      <c r="J1" s="61"/>
      <c r="K1" s="61"/>
    </row>
    <row r="2" spans="1:11" ht="77.25" customHeight="1">
      <c r="A2" s="61"/>
      <c r="G2" s="61"/>
      <c r="H2" s="61"/>
      <c r="I2" s="61"/>
      <c r="J2" s="61"/>
      <c r="K2" s="61"/>
    </row>
    <row r="3" spans="1:11" ht="77.25" customHeight="1">
      <c r="A3" s="61"/>
      <c r="G3" s="61"/>
      <c r="H3" s="61"/>
      <c r="I3" s="61"/>
      <c r="J3" s="61"/>
      <c r="K3" s="61"/>
    </row>
    <row r="4" spans="1:11" ht="77.25" customHeight="1">
      <c r="A4" s="61"/>
      <c r="G4" s="61"/>
      <c r="H4" s="61"/>
      <c r="I4" s="61"/>
      <c r="J4" s="61"/>
      <c r="K4" s="61"/>
    </row>
    <row r="5" spans="1:11" ht="77.25" customHeight="1">
      <c r="A5" s="61"/>
      <c r="G5" s="61"/>
      <c r="H5" s="61"/>
      <c r="I5" s="61"/>
      <c r="J5" s="61"/>
      <c r="K5" s="61"/>
    </row>
    <row r="6" spans="1:11" ht="77.25" customHeight="1">
      <c r="A6" s="61"/>
      <c r="G6" s="61"/>
      <c r="H6" s="61"/>
      <c r="I6" s="61"/>
      <c r="J6" s="61"/>
      <c r="K6" s="61"/>
    </row>
    <row r="7" spans="1:11" ht="12.75" customHeight="1">
      <c r="A7" s="61"/>
      <c r="G7" s="61"/>
      <c r="H7" s="61"/>
      <c r="I7" s="61"/>
      <c r="J7" s="61"/>
      <c r="K7" s="61"/>
    </row>
    <row r="8" spans="1:11" ht="12.75" customHeight="1">
      <c r="A8" s="61"/>
      <c r="G8" s="61"/>
      <c r="H8" s="61"/>
      <c r="I8" s="61"/>
      <c r="J8" s="61"/>
      <c r="K8" s="61"/>
    </row>
    <row r="9" spans="1:11" ht="12.75" customHeight="1">
      <c r="A9" s="61"/>
      <c r="G9" s="61"/>
      <c r="H9" s="61"/>
      <c r="I9" s="61"/>
      <c r="J9" s="61"/>
      <c r="K9" s="61"/>
    </row>
    <row r="10" spans="1:11" ht="12.75" customHeight="1">
      <c r="A10" s="61"/>
      <c r="G10" s="61"/>
      <c r="H10" s="61"/>
      <c r="I10" s="61"/>
      <c r="J10" s="61"/>
      <c r="K10" s="61"/>
    </row>
    <row r="11" spans="1:11" ht="11.4" customHeight="1">
      <c r="A11" s="61"/>
      <c r="G11" s="61"/>
      <c r="H11" s="61"/>
      <c r="I11" s="61"/>
      <c r="J11" s="61"/>
      <c r="K11" s="61"/>
    </row>
    <row r="12" spans="1:11" ht="11.4" customHeight="1">
      <c r="A12" s="61"/>
      <c r="G12" s="61"/>
      <c r="H12" s="61"/>
      <c r="I12" s="61"/>
      <c r="J12" s="61"/>
      <c r="K12" s="61"/>
    </row>
    <row r="13" spans="2:6" s="298" customFormat="1" ht="11.4" customHeight="1">
      <c r="B13" s="299"/>
      <c r="C13" s="299"/>
      <c r="D13" s="299"/>
      <c r="E13" s="299"/>
      <c r="F13" s="299"/>
    </row>
    <row r="14" spans="1:12" s="302" customFormat="1" ht="20.1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272"/>
      <c r="L14" s="301"/>
    </row>
    <row r="15" spans="1:11" s="302" customFormat="1" ht="28.8">
      <c r="A15" s="303" t="s">
        <v>202</v>
      </c>
      <c r="B15" s="267" t="s">
        <v>124</v>
      </c>
      <c r="C15" s="267" t="s">
        <v>120</v>
      </c>
      <c r="D15" s="267" t="s">
        <v>121</v>
      </c>
      <c r="E15" s="267" t="s">
        <v>122</v>
      </c>
      <c r="F15" s="267" t="s">
        <v>120</v>
      </c>
      <c r="G15" s="267" t="s">
        <v>121</v>
      </c>
      <c r="H15" s="267" t="s">
        <v>122</v>
      </c>
      <c r="I15" s="267"/>
      <c r="J15" s="303"/>
      <c r="K15" s="303"/>
    </row>
    <row r="16" spans="1:11" s="302" customFormat="1" ht="15">
      <c r="A16" s="304" t="s">
        <v>1</v>
      </c>
      <c r="B16" s="103">
        <f>SUM(B17:B23)</f>
        <v>25692.65580357143</v>
      </c>
      <c r="C16" s="103">
        <f aca="true" t="shared" si="0" ref="C16:E16">SUM(C17:C23)</f>
        <v>17227.88473214286</v>
      </c>
      <c r="D16" s="103">
        <f t="shared" si="0"/>
        <v>7864.052232142858</v>
      </c>
      <c r="E16" s="103">
        <f t="shared" si="0"/>
        <v>600.7188392857144</v>
      </c>
      <c r="F16" s="103"/>
      <c r="G16" s="103"/>
      <c r="H16" s="103"/>
      <c r="I16" s="103"/>
      <c r="J16" s="303"/>
      <c r="K16" s="303"/>
    </row>
    <row r="17" spans="1:11" s="302" customFormat="1" ht="15">
      <c r="A17" s="305" t="s">
        <v>161</v>
      </c>
      <c r="B17" s="285">
        <f aca="true" t="shared" si="1" ref="B17:B22">C17+D17+E17</f>
        <v>13120.519107142856</v>
      </c>
      <c r="C17" s="306">
        <v>8464.956696428571</v>
      </c>
      <c r="D17" s="306">
        <v>4655.562410714286</v>
      </c>
      <c r="E17" s="306">
        <v>0</v>
      </c>
      <c r="F17" s="286">
        <f>C17/$B$16</f>
        <v>0.3294698983688519</v>
      </c>
      <c r="G17" s="286">
        <f>D17/$B$16</f>
        <v>0.18120206981744313</v>
      </c>
      <c r="H17" s="286">
        <f>E17/$B$16</f>
        <v>0</v>
      </c>
      <c r="I17" s="306"/>
      <c r="J17" s="303"/>
      <c r="K17" s="303"/>
    </row>
    <row r="18" spans="1:11" s="302" customFormat="1" ht="15">
      <c r="A18" s="305" t="s">
        <v>264</v>
      </c>
      <c r="B18" s="285">
        <f t="shared" si="1"/>
        <v>2684.1522321428574</v>
      </c>
      <c r="C18" s="306">
        <v>1923.491428571429</v>
      </c>
      <c r="D18" s="306">
        <v>760.6608035714287</v>
      </c>
      <c r="E18" s="306">
        <v>0</v>
      </c>
      <c r="F18" s="286">
        <f>C18/$B$16</f>
        <v>0.07486541847900567</v>
      </c>
      <c r="G18" s="286">
        <f aca="true" t="shared" si="2" ref="G18:G23">D18/$B$16</f>
        <v>0.029606157081888452</v>
      </c>
      <c r="H18" s="286">
        <f aca="true" t="shared" si="3" ref="H18:H23">E18/$B$16</f>
        <v>0</v>
      </c>
      <c r="I18" s="306"/>
      <c r="J18" s="303"/>
      <c r="K18" s="303"/>
    </row>
    <row r="19" spans="1:11" s="302" customFormat="1" ht="15">
      <c r="A19" s="307" t="s">
        <v>160</v>
      </c>
      <c r="B19" s="285">
        <f t="shared" si="1"/>
        <v>2406.4572321428577</v>
      </c>
      <c r="C19" s="306">
        <v>2057.7641071428575</v>
      </c>
      <c r="D19" s="306">
        <v>348.69312500000007</v>
      </c>
      <c r="E19" s="306">
        <v>0</v>
      </c>
      <c r="F19" s="286">
        <f aca="true" t="shared" si="4" ref="F19:F22">C19/$B$16</f>
        <v>0.08009152976925088</v>
      </c>
      <c r="G19" s="286">
        <f t="shared" si="2"/>
        <v>0.0135717042125139</v>
      </c>
      <c r="H19" s="286">
        <f t="shared" si="3"/>
        <v>0</v>
      </c>
      <c r="I19" s="306"/>
      <c r="J19" s="303"/>
      <c r="K19" s="303"/>
    </row>
    <row r="20" spans="1:11" s="302" customFormat="1" ht="15">
      <c r="A20" s="305" t="s">
        <v>163</v>
      </c>
      <c r="B20" s="285">
        <f t="shared" si="1"/>
        <v>1936.0009821428573</v>
      </c>
      <c r="C20" s="306">
        <v>569.4621428571429</v>
      </c>
      <c r="D20" s="306">
        <v>1366.5388392857144</v>
      </c>
      <c r="E20" s="306">
        <v>0</v>
      </c>
      <c r="F20" s="286">
        <f t="shared" si="4"/>
        <v>0.022164393872352594</v>
      </c>
      <c r="G20" s="286">
        <f t="shared" si="2"/>
        <v>0.05318791680133579</v>
      </c>
      <c r="H20" s="286">
        <f t="shared" si="3"/>
        <v>0</v>
      </c>
      <c r="I20" s="306"/>
      <c r="J20" s="303"/>
      <c r="K20" s="303"/>
    </row>
    <row r="21" spans="1:11" s="302" customFormat="1" ht="15">
      <c r="A21" s="307" t="s">
        <v>212</v>
      </c>
      <c r="B21" s="285">
        <f t="shared" si="1"/>
        <v>1078.3457142857144</v>
      </c>
      <c r="C21" s="306">
        <v>1078.3457142857144</v>
      </c>
      <c r="D21" s="306">
        <v>0</v>
      </c>
      <c r="E21" s="306">
        <v>0</v>
      </c>
      <c r="F21" s="286">
        <f t="shared" si="4"/>
        <v>0.04197097110279343</v>
      </c>
      <c r="G21" s="286">
        <f t="shared" si="2"/>
        <v>0</v>
      </c>
      <c r="H21" s="286">
        <f t="shared" si="3"/>
        <v>0</v>
      </c>
      <c r="I21" s="306"/>
      <c r="J21" s="303"/>
      <c r="K21" s="303"/>
    </row>
    <row r="22" spans="1:11" s="302" customFormat="1" ht="15">
      <c r="A22" s="305" t="s">
        <v>164</v>
      </c>
      <c r="B22" s="285">
        <f t="shared" si="1"/>
        <v>1001.0923214285715</v>
      </c>
      <c r="C22" s="306">
        <v>733.9386607142858</v>
      </c>
      <c r="D22" s="306">
        <v>267.15366071428576</v>
      </c>
      <c r="E22" s="306">
        <v>0</v>
      </c>
      <c r="F22" s="286">
        <f t="shared" si="4"/>
        <v>0.028566087769418685</v>
      </c>
      <c r="G22" s="286">
        <f>D22/$B$16</f>
        <v>0.01039805548934921</v>
      </c>
      <c r="H22" s="286">
        <f>E22/$B$16</f>
        <v>0</v>
      </c>
      <c r="I22" s="306"/>
      <c r="J22" s="303"/>
      <c r="K22" s="303"/>
    </row>
    <row r="23" spans="1:11" s="302" customFormat="1" ht="15">
      <c r="A23" s="305" t="s">
        <v>32</v>
      </c>
      <c r="B23" s="285">
        <f>SUM(B24:B45)</f>
        <v>3466.0882142857145</v>
      </c>
      <c r="C23" s="285">
        <f aca="true" t="shared" si="5" ref="C23:E23">SUM(C24:C45)</f>
        <v>2399.925982142857</v>
      </c>
      <c r="D23" s="285">
        <f t="shared" si="5"/>
        <v>465.44339285714295</v>
      </c>
      <c r="E23" s="285">
        <f t="shared" si="5"/>
        <v>600.7188392857144</v>
      </c>
      <c r="F23" s="286">
        <f>C23/$B$16</f>
        <v>0.09340902709673372</v>
      </c>
      <c r="G23" s="286">
        <f t="shared" si="2"/>
        <v>0.01811581474549017</v>
      </c>
      <c r="H23" s="286">
        <f t="shared" si="3"/>
        <v>0.023380955393572468</v>
      </c>
      <c r="I23" s="306"/>
      <c r="J23" s="303"/>
      <c r="K23" s="303"/>
    </row>
    <row r="24" spans="1:11" s="302" customFormat="1" ht="15">
      <c r="A24" s="307" t="s">
        <v>214</v>
      </c>
      <c r="B24" s="285">
        <f aca="true" t="shared" si="6" ref="B24:B45">C24+D24+E24</f>
        <v>991.7914285714286</v>
      </c>
      <c r="C24" s="306">
        <v>957.3201785714286</v>
      </c>
      <c r="D24" s="306">
        <v>5.236785714285715</v>
      </c>
      <c r="E24" s="306">
        <v>29.23446428571429</v>
      </c>
      <c r="F24" s="285"/>
      <c r="G24" s="306"/>
      <c r="H24" s="306"/>
      <c r="I24" s="306"/>
      <c r="J24" s="303"/>
      <c r="K24" s="303"/>
    </row>
    <row r="25" spans="1:11" s="302" customFormat="1" ht="15">
      <c r="A25" s="305" t="s">
        <v>159</v>
      </c>
      <c r="B25" s="285">
        <f t="shared" si="6"/>
        <v>816.179375</v>
      </c>
      <c r="C25" s="306">
        <v>489.445</v>
      </c>
      <c r="D25" s="306">
        <v>326.73437500000006</v>
      </c>
      <c r="E25" s="306">
        <v>0</v>
      </c>
      <c r="F25" s="285"/>
      <c r="G25" s="306"/>
      <c r="H25" s="306"/>
      <c r="I25" s="306"/>
      <c r="J25" s="303"/>
      <c r="K25" s="303"/>
    </row>
    <row r="26" spans="1:11" s="302" customFormat="1" ht="15">
      <c r="A26" s="307" t="s">
        <v>213</v>
      </c>
      <c r="B26" s="285">
        <f t="shared" si="6"/>
        <v>474.8258035714286</v>
      </c>
      <c r="C26" s="306">
        <v>474.8258035714286</v>
      </c>
      <c r="D26" s="306">
        <v>0</v>
      </c>
      <c r="E26" s="306">
        <v>0</v>
      </c>
      <c r="F26" s="285"/>
      <c r="G26" s="306"/>
      <c r="H26" s="306"/>
      <c r="I26" s="306"/>
      <c r="J26" s="303"/>
      <c r="K26" s="303"/>
    </row>
    <row r="27" spans="1:11" s="302" customFormat="1" ht="15">
      <c r="A27" s="305" t="s">
        <v>228</v>
      </c>
      <c r="B27" s="285">
        <f t="shared" si="6"/>
        <v>298.31312500000007</v>
      </c>
      <c r="C27" s="306">
        <v>9.815535714285716</v>
      </c>
      <c r="D27" s="306">
        <v>0</v>
      </c>
      <c r="E27" s="306">
        <v>288.49758928571435</v>
      </c>
      <c r="F27" s="285"/>
      <c r="G27" s="306"/>
      <c r="H27" s="306"/>
      <c r="I27" s="306"/>
      <c r="J27" s="303"/>
      <c r="K27" s="303"/>
    </row>
    <row r="28" spans="1:11" s="302" customFormat="1" ht="15">
      <c r="A28" s="305" t="s">
        <v>232</v>
      </c>
      <c r="B28" s="285">
        <f t="shared" si="6"/>
        <v>236.64044642857147</v>
      </c>
      <c r="C28" s="306">
        <v>236.64044642857147</v>
      </c>
      <c r="D28" s="306">
        <v>0</v>
      </c>
      <c r="E28" s="306">
        <v>0</v>
      </c>
      <c r="F28" s="285"/>
      <c r="G28" s="306"/>
      <c r="H28" s="306"/>
      <c r="I28" s="306"/>
      <c r="J28" s="303"/>
      <c r="K28" s="303"/>
    </row>
    <row r="29" spans="1:11" s="302" customFormat="1" ht="15">
      <c r="A29" s="307" t="s">
        <v>207</v>
      </c>
      <c r="B29" s="285">
        <f t="shared" si="6"/>
        <v>183.41223214285714</v>
      </c>
      <c r="C29" s="306">
        <v>74.29517857142858</v>
      </c>
      <c r="D29" s="306">
        <v>109.11705357142857</v>
      </c>
      <c r="E29" s="306">
        <v>0</v>
      </c>
      <c r="F29" s="285"/>
      <c r="G29" s="306"/>
      <c r="H29" s="306"/>
      <c r="I29" s="306"/>
      <c r="J29" s="303"/>
      <c r="K29" s="303"/>
    </row>
    <row r="30" spans="1:11" s="302" customFormat="1" ht="15">
      <c r="A30" s="305" t="s">
        <v>230</v>
      </c>
      <c r="B30" s="285">
        <f t="shared" si="6"/>
        <v>183.36901785714286</v>
      </c>
      <c r="C30" s="306">
        <v>0.3309821428571429</v>
      </c>
      <c r="D30" s="306">
        <v>0</v>
      </c>
      <c r="E30" s="306">
        <v>183.0380357142857</v>
      </c>
      <c r="F30" s="285"/>
      <c r="G30" s="306"/>
      <c r="H30" s="306"/>
      <c r="I30" s="306"/>
      <c r="J30" s="303"/>
      <c r="K30" s="303"/>
    </row>
    <row r="31" spans="1:11" s="302" customFormat="1" ht="15">
      <c r="A31" s="307" t="s">
        <v>236</v>
      </c>
      <c r="B31" s="285">
        <f t="shared" si="6"/>
        <v>99.94875</v>
      </c>
      <c r="C31" s="306">
        <v>0</v>
      </c>
      <c r="D31" s="306">
        <v>0</v>
      </c>
      <c r="E31" s="306">
        <v>99.94875</v>
      </c>
      <c r="F31" s="285"/>
      <c r="G31" s="306"/>
      <c r="H31" s="306"/>
      <c r="I31" s="306"/>
      <c r="J31" s="303"/>
      <c r="K31" s="303"/>
    </row>
    <row r="32" spans="1:11" s="302" customFormat="1" ht="15">
      <c r="A32" s="305" t="s">
        <v>208</v>
      </c>
      <c r="B32" s="285">
        <f t="shared" si="6"/>
        <v>63.213660714285716</v>
      </c>
      <c r="C32" s="306">
        <v>61.043125</v>
      </c>
      <c r="D32" s="306">
        <v>2.1705357142857142</v>
      </c>
      <c r="E32" s="306">
        <v>0</v>
      </c>
      <c r="F32" s="285"/>
      <c r="G32" s="306"/>
      <c r="H32" s="306"/>
      <c r="I32" s="306"/>
      <c r="J32" s="303"/>
      <c r="K32" s="303"/>
    </row>
    <row r="33" spans="1:11" s="302" customFormat="1" ht="15">
      <c r="A33" s="307" t="s">
        <v>231</v>
      </c>
      <c r="B33" s="285">
        <f t="shared" si="6"/>
        <v>30.049642857142864</v>
      </c>
      <c r="C33" s="306">
        <v>30.049642857142864</v>
      </c>
      <c r="D33" s="306">
        <v>0</v>
      </c>
      <c r="E33" s="306">
        <v>0</v>
      </c>
      <c r="F33" s="285"/>
      <c r="G33" s="306"/>
      <c r="H33" s="306"/>
      <c r="I33" s="306"/>
      <c r="J33" s="303"/>
      <c r="K33" s="303"/>
    </row>
    <row r="34" spans="1:11" s="302" customFormat="1" ht="15">
      <c r="A34" s="307" t="s">
        <v>210</v>
      </c>
      <c r="B34" s="285">
        <f t="shared" si="6"/>
        <v>26.41964285714286</v>
      </c>
      <c r="C34" s="306">
        <v>26.41964285714286</v>
      </c>
      <c r="D34" s="306">
        <v>0</v>
      </c>
      <c r="E34" s="306">
        <v>0</v>
      </c>
      <c r="F34" s="285"/>
      <c r="G34" s="306"/>
      <c r="H34" s="306"/>
      <c r="I34" s="306"/>
      <c r="J34" s="303"/>
      <c r="K34" s="303"/>
    </row>
    <row r="35" spans="1:11" s="302" customFormat="1" ht="15">
      <c r="A35" s="307" t="s">
        <v>209</v>
      </c>
      <c r="B35" s="285">
        <f t="shared" si="6"/>
        <v>23.283660714285716</v>
      </c>
      <c r="C35" s="306">
        <v>23.283660714285716</v>
      </c>
      <c r="D35" s="306">
        <v>0</v>
      </c>
      <c r="E35" s="306">
        <v>0</v>
      </c>
      <c r="F35" s="285"/>
      <c r="G35" s="306"/>
      <c r="H35" s="306"/>
      <c r="I35" s="306"/>
      <c r="J35" s="303"/>
      <c r="K35" s="303"/>
    </row>
    <row r="36" spans="1:11" s="302" customFormat="1" ht="15">
      <c r="A36" s="305" t="s">
        <v>215</v>
      </c>
      <c r="B36" s="285">
        <f t="shared" si="6"/>
        <v>22.19151785714286</v>
      </c>
      <c r="C36" s="306">
        <v>0.006875000000000001</v>
      </c>
      <c r="D36" s="306">
        <v>22.184642857142858</v>
      </c>
      <c r="E36" s="306">
        <v>0</v>
      </c>
      <c r="F36" s="285"/>
      <c r="G36" s="306"/>
      <c r="H36" s="306"/>
      <c r="I36" s="306"/>
      <c r="J36" s="303"/>
      <c r="K36" s="303"/>
    </row>
    <row r="37" spans="1:11" s="302" customFormat="1" ht="15">
      <c r="A37" s="307" t="s">
        <v>229</v>
      </c>
      <c r="B37" s="285">
        <f t="shared" si="6"/>
        <v>12.309196428571429</v>
      </c>
      <c r="C37" s="306">
        <v>12.309196428571429</v>
      </c>
      <c r="D37" s="306">
        <v>0</v>
      </c>
      <c r="E37" s="306">
        <v>0</v>
      </c>
      <c r="F37" s="285"/>
      <c r="G37" s="306"/>
      <c r="H37" s="306"/>
      <c r="I37" s="306"/>
      <c r="J37" s="303"/>
      <c r="K37" s="303"/>
    </row>
    <row r="38" spans="1:11" s="302" customFormat="1" ht="15">
      <c r="A38" s="305" t="s">
        <v>217</v>
      </c>
      <c r="B38" s="285">
        <f t="shared" si="6"/>
        <v>3.333392857142857</v>
      </c>
      <c r="C38" s="306">
        <v>3.333392857142857</v>
      </c>
      <c r="D38" s="306">
        <v>0</v>
      </c>
      <c r="E38" s="306">
        <v>0</v>
      </c>
      <c r="F38" s="285"/>
      <c r="G38" s="306"/>
      <c r="H38" s="306"/>
      <c r="I38" s="306"/>
      <c r="J38" s="303"/>
      <c r="K38" s="303"/>
    </row>
    <row r="39" spans="1:11" s="302" customFormat="1" ht="15">
      <c r="A39" s="307" t="s">
        <v>218</v>
      </c>
      <c r="B39" s="285">
        <f t="shared" si="6"/>
        <v>0.5892857142857143</v>
      </c>
      <c r="C39" s="306">
        <v>0.5892857142857143</v>
      </c>
      <c r="D39" s="306">
        <v>0</v>
      </c>
      <c r="E39" s="306">
        <v>0</v>
      </c>
      <c r="F39" s="285"/>
      <c r="G39" s="306"/>
      <c r="H39" s="306"/>
      <c r="I39" s="306"/>
      <c r="J39" s="303"/>
      <c r="K39" s="303"/>
    </row>
    <row r="40" spans="1:11" s="302" customFormat="1" ht="15">
      <c r="A40" s="305" t="s">
        <v>211</v>
      </c>
      <c r="B40" s="285">
        <f t="shared" si="6"/>
        <v>0.1561607142857143</v>
      </c>
      <c r="C40" s="306">
        <v>0.1561607142857143</v>
      </c>
      <c r="D40" s="306">
        <v>0</v>
      </c>
      <c r="E40" s="306">
        <v>0</v>
      </c>
      <c r="F40" s="285"/>
      <c r="G40" s="306"/>
      <c r="H40" s="306"/>
      <c r="I40" s="306"/>
      <c r="J40" s="303"/>
      <c r="K40" s="303"/>
    </row>
    <row r="41" spans="1:11" s="302" customFormat="1" ht="15">
      <c r="A41" s="307" t="s">
        <v>221</v>
      </c>
      <c r="B41" s="285">
        <f t="shared" si="6"/>
        <v>0.06187500000000001</v>
      </c>
      <c r="C41" s="306">
        <v>0.06187500000000001</v>
      </c>
      <c r="D41" s="306">
        <v>0</v>
      </c>
      <c r="E41" s="306">
        <v>0</v>
      </c>
      <c r="F41" s="285"/>
      <c r="G41" s="306"/>
      <c r="H41" s="306"/>
      <c r="I41" s="306"/>
      <c r="J41" s="303"/>
      <c r="K41" s="303"/>
    </row>
    <row r="42" spans="1:11" s="302" customFormat="1" ht="15">
      <c r="A42" s="307" t="s">
        <v>233</v>
      </c>
      <c r="B42" s="285">
        <f t="shared" si="6"/>
        <v>0</v>
      </c>
      <c r="C42" s="306">
        <v>0</v>
      </c>
      <c r="D42" s="306">
        <v>0</v>
      </c>
      <c r="E42" s="306">
        <v>0</v>
      </c>
      <c r="F42" s="285"/>
      <c r="G42" s="306"/>
      <c r="H42" s="306"/>
      <c r="I42" s="306"/>
      <c r="J42" s="303"/>
      <c r="K42" s="303"/>
    </row>
    <row r="43" spans="1:11" s="302" customFormat="1" ht="15">
      <c r="A43" s="305" t="s">
        <v>216</v>
      </c>
      <c r="B43" s="285">
        <f t="shared" si="6"/>
        <v>0</v>
      </c>
      <c r="C43" s="306">
        <v>0</v>
      </c>
      <c r="D43" s="306">
        <v>0</v>
      </c>
      <c r="E43" s="306">
        <v>0</v>
      </c>
      <c r="F43" s="285"/>
      <c r="G43" s="306"/>
      <c r="H43" s="306"/>
      <c r="I43" s="306"/>
      <c r="J43" s="303"/>
      <c r="K43" s="303"/>
    </row>
    <row r="44" spans="1:11" s="302" customFormat="1" ht="15">
      <c r="A44" s="307" t="s">
        <v>234</v>
      </c>
      <c r="B44" s="285">
        <f t="shared" si="6"/>
        <v>0</v>
      </c>
      <c r="C44" s="306">
        <v>0</v>
      </c>
      <c r="D44" s="306">
        <v>0</v>
      </c>
      <c r="E44" s="306">
        <v>0</v>
      </c>
      <c r="F44" s="285"/>
      <c r="G44" s="306"/>
      <c r="H44" s="306"/>
      <c r="I44" s="306"/>
      <c r="J44" s="303"/>
      <c r="K44" s="303"/>
    </row>
    <row r="45" spans="1:11" s="302" customFormat="1" ht="15">
      <c r="A45" s="307" t="s">
        <v>235</v>
      </c>
      <c r="B45" s="285">
        <f t="shared" si="6"/>
        <v>0</v>
      </c>
      <c r="C45" s="306">
        <v>0</v>
      </c>
      <c r="D45" s="306">
        <v>0</v>
      </c>
      <c r="E45" s="306">
        <v>0</v>
      </c>
      <c r="F45" s="285"/>
      <c r="G45" s="306"/>
      <c r="H45" s="306"/>
      <c r="I45" s="306"/>
      <c r="J45" s="303"/>
      <c r="K45" s="303"/>
    </row>
  </sheetData>
  <hyperlinks>
    <hyperlink ref="H1" location="ÍNDICE!A1" display="INDICE&gt;&gt;"/>
  </hyperlinks>
  <printOptions horizontalCentered="1"/>
  <pageMargins left="0.5905511811023623" right="0.5905511811023623" top="0.3937007874015748" bottom="0.35433070866141736" header="0.31496062992125984" footer="0.31496062992125984"/>
  <pageSetup fitToHeight="0" fitToWidth="0" horizontalDpi="600" verticalDpi="600" orientation="landscape" paperSize="9" r:id="rId2"/>
  <headerFooter>
    <oddFooter>&amp;L&amp;9&amp;K04-018INSTITUTO NACIONAL DE ESTADÍSTICA Y CENSOS 
DIRECCIÓN GENERAL DE AVIACIÓN CIVIL
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80" zoomScaleNormal="80" zoomScaleSheetLayoutView="80" workbookViewId="0" topLeftCell="A1">
      <selection activeCell="H1" sqref="H1"/>
    </sheetView>
  </sheetViews>
  <sheetFormatPr defaultColWidth="18.28125" defaultRowHeight="15"/>
  <cols>
    <col min="1" max="1" width="32.57421875" style="62" customWidth="1"/>
    <col min="2" max="2" width="16.28125" style="62" customWidth="1"/>
    <col min="3" max="4" width="17.7109375" style="62" customWidth="1"/>
    <col min="5" max="5" width="16.57421875" style="62" customWidth="1"/>
    <col min="6" max="6" width="16.00390625" style="62" customWidth="1"/>
    <col min="7" max="7" width="9.8515625" style="62" customWidth="1"/>
    <col min="8" max="8" width="17.7109375" style="62" customWidth="1"/>
    <col min="9" max="9" width="16.57421875" style="62" customWidth="1"/>
    <col min="10" max="10" width="17.28125" style="62" customWidth="1"/>
    <col min="11" max="11" width="6.28125" style="62" customWidth="1"/>
    <col min="12" max="16384" width="18.28125" style="61" customWidth="1"/>
  </cols>
  <sheetData>
    <row r="1" spans="1:11" ht="77.25" customHeight="1">
      <c r="A1" s="61"/>
      <c r="G1" s="61"/>
      <c r="H1" s="25" t="s">
        <v>179</v>
      </c>
      <c r="I1" s="61"/>
      <c r="J1" s="61"/>
      <c r="K1" s="61"/>
    </row>
    <row r="2" spans="1:11" ht="77.25" customHeight="1">
      <c r="A2" s="61"/>
      <c r="G2" s="61"/>
      <c r="H2" s="61"/>
      <c r="I2" s="61"/>
      <c r="J2" s="61"/>
      <c r="K2" s="61"/>
    </row>
    <row r="3" spans="1:11" ht="77.25" customHeight="1">
      <c r="A3" s="61"/>
      <c r="G3" s="61"/>
      <c r="H3" s="61"/>
      <c r="I3" s="61"/>
      <c r="J3" s="61"/>
      <c r="K3" s="61"/>
    </row>
    <row r="4" spans="1:11" ht="77.25" customHeight="1">
      <c r="A4" s="61"/>
      <c r="G4" s="61"/>
      <c r="H4" s="61"/>
      <c r="I4" s="61"/>
      <c r="J4" s="61"/>
      <c r="K4" s="61"/>
    </row>
    <row r="5" spans="1:11" ht="77.25" customHeight="1">
      <c r="A5" s="61"/>
      <c r="G5" s="61"/>
      <c r="H5" s="61"/>
      <c r="I5" s="61"/>
      <c r="J5" s="61"/>
      <c r="K5" s="61"/>
    </row>
    <row r="6" spans="1:11" ht="77.25" customHeight="1">
      <c r="A6" s="61"/>
      <c r="G6" s="61"/>
      <c r="H6" s="61"/>
      <c r="I6" s="61"/>
      <c r="J6" s="61"/>
      <c r="K6" s="61"/>
    </row>
    <row r="7" spans="1:11" ht="77.25" customHeight="1">
      <c r="A7" s="61"/>
      <c r="G7" s="61"/>
      <c r="H7" s="61"/>
      <c r="I7" s="61"/>
      <c r="J7" s="61"/>
      <c r="K7" s="61"/>
    </row>
    <row r="8" spans="1:11" ht="77.25" customHeight="1">
      <c r="A8" s="61"/>
      <c r="G8" s="61"/>
      <c r="H8" s="61"/>
      <c r="I8" s="61"/>
      <c r="J8" s="61"/>
      <c r="K8" s="61"/>
    </row>
    <row r="9" spans="1:11" ht="11.4" customHeight="1">
      <c r="A9" s="61"/>
      <c r="G9" s="61"/>
      <c r="H9" s="61"/>
      <c r="I9" s="61"/>
      <c r="J9" s="61"/>
      <c r="K9" s="61"/>
    </row>
    <row r="10" spans="2:6" s="298" customFormat="1" ht="11.4" customHeight="1">
      <c r="B10" s="299"/>
      <c r="C10" s="299"/>
      <c r="D10" s="299"/>
      <c r="E10" s="299"/>
      <c r="F10" s="299"/>
    </row>
    <row r="11" spans="2:6" s="302" customFormat="1" ht="11.4" customHeight="1">
      <c r="B11" s="303"/>
      <c r="C11" s="303"/>
      <c r="D11" s="303"/>
      <c r="E11" s="303"/>
      <c r="F11" s="303"/>
    </row>
    <row r="12" spans="1:12" s="302" customFormat="1" ht="6.6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272"/>
      <c r="L12" s="301"/>
    </row>
    <row r="13" spans="1:11" s="302" customFormat="1" ht="28.8">
      <c r="A13" s="303" t="s">
        <v>202</v>
      </c>
      <c r="B13" s="267" t="s">
        <v>124</v>
      </c>
      <c r="C13" s="267" t="s">
        <v>120</v>
      </c>
      <c r="D13" s="267" t="s">
        <v>121</v>
      </c>
      <c r="E13" s="267" t="s">
        <v>122</v>
      </c>
      <c r="F13" s="267" t="s">
        <v>120</v>
      </c>
      <c r="G13" s="267" t="s">
        <v>121</v>
      </c>
      <c r="H13" s="267" t="s">
        <v>122</v>
      </c>
      <c r="I13" s="267"/>
      <c r="J13" s="303"/>
      <c r="K13" s="303"/>
    </row>
    <row r="14" spans="1:11" s="302" customFormat="1" ht="15">
      <c r="A14" s="304" t="s">
        <v>1</v>
      </c>
      <c r="B14" s="103">
        <f>SUM(B15:B22)</f>
        <v>74010.47696428573</v>
      </c>
      <c r="C14" s="103">
        <f>SUM(C15:C22)</f>
        <v>50335.65625</v>
      </c>
      <c r="D14" s="103">
        <f aca="true" t="shared" si="0" ref="D14:E14">SUM(D15:D22)</f>
        <v>16844.498392857146</v>
      </c>
      <c r="E14" s="103">
        <f t="shared" si="0"/>
        <v>6830.322321428572</v>
      </c>
      <c r="F14" s="103"/>
      <c r="G14" s="103"/>
      <c r="H14" s="103"/>
      <c r="I14" s="103"/>
      <c r="J14" s="303"/>
      <c r="K14" s="303"/>
    </row>
    <row r="15" spans="1:11" s="302" customFormat="1" ht="15">
      <c r="A15" s="305" t="s">
        <v>161</v>
      </c>
      <c r="B15" s="285">
        <v>23447.505714285715</v>
      </c>
      <c r="C15" s="306">
        <v>18109.347142857143</v>
      </c>
      <c r="D15" s="306">
        <v>5338.158571428572</v>
      </c>
      <c r="E15" s="306">
        <v>0</v>
      </c>
      <c r="F15" s="287">
        <f>C15/$B$14</f>
        <v>0.24468626450814437</v>
      </c>
      <c r="G15" s="287">
        <f>D15/$B$14</f>
        <v>0.07212706619908067</v>
      </c>
      <c r="H15" s="287">
        <f>E15/$B$14</f>
        <v>0</v>
      </c>
      <c r="I15" s="308">
        <f>F15+G15+H15</f>
        <v>0.31681333070722506</v>
      </c>
      <c r="J15" s="303"/>
      <c r="K15" s="303"/>
    </row>
    <row r="16" spans="1:11" s="302" customFormat="1" ht="15">
      <c r="A16" s="305" t="s">
        <v>264</v>
      </c>
      <c r="B16" s="285">
        <v>22122.597946428574</v>
      </c>
      <c r="C16" s="306">
        <v>21281.10580357143</v>
      </c>
      <c r="D16" s="306">
        <v>841.4921428571429</v>
      </c>
      <c r="E16" s="306">
        <v>0</v>
      </c>
      <c r="F16" s="287">
        <f aca="true" t="shared" si="1" ref="F16:F21">C16/$B$14</f>
        <v>0.28754180051887485</v>
      </c>
      <c r="G16" s="287">
        <f aca="true" t="shared" si="2" ref="G16:G21">D16/$B$14</f>
        <v>0.01136990568596404</v>
      </c>
      <c r="H16" s="287">
        <f aca="true" t="shared" si="3" ref="H16:H21">E16/$B$14</f>
        <v>0</v>
      </c>
      <c r="I16" s="308">
        <f aca="true" t="shared" si="4" ref="I16:I22">F16+G16+H16</f>
        <v>0.29891170620483887</v>
      </c>
      <c r="J16" s="303"/>
      <c r="K16" s="303"/>
    </row>
    <row r="17" spans="1:11" s="302" customFormat="1" ht="15">
      <c r="A17" s="307" t="s">
        <v>235</v>
      </c>
      <c r="B17" s="285">
        <v>5261.862767857143</v>
      </c>
      <c r="C17" s="306">
        <v>23.152053571428574</v>
      </c>
      <c r="D17" s="306">
        <v>0</v>
      </c>
      <c r="E17" s="306">
        <v>5238.710714285714</v>
      </c>
      <c r="F17" s="287">
        <f t="shared" si="1"/>
        <v>0.0003128212993763134</v>
      </c>
      <c r="G17" s="287">
        <f t="shared" si="2"/>
        <v>0</v>
      </c>
      <c r="H17" s="287">
        <f t="shared" si="3"/>
        <v>0.07078336647950115</v>
      </c>
      <c r="I17" s="308">
        <f t="shared" si="4"/>
        <v>0.07109618777887747</v>
      </c>
      <c r="J17" s="303"/>
      <c r="K17" s="303"/>
    </row>
    <row r="18" spans="1:11" s="302" customFormat="1" ht="15">
      <c r="A18" s="307" t="s">
        <v>207</v>
      </c>
      <c r="B18" s="285">
        <v>4518.8363392857145</v>
      </c>
      <c r="C18" s="306">
        <v>362.0109821428572</v>
      </c>
      <c r="D18" s="306">
        <v>4156.825357142858</v>
      </c>
      <c r="E18" s="306">
        <v>0</v>
      </c>
      <c r="F18" s="287">
        <f t="shared" si="1"/>
        <v>0.004891347779281954</v>
      </c>
      <c r="G18" s="287">
        <f t="shared" si="2"/>
        <v>0.056165363711258916</v>
      </c>
      <c r="H18" s="287">
        <f t="shared" si="3"/>
        <v>0</v>
      </c>
      <c r="I18" s="308">
        <f t="shared" si="4"/>
        <v>0.06105671149054087</v>
      </c>
      <c r="J18" s="303"/>
      <c r="K18" s="303"/>
    </row>
    <row r="19" spans="1:12" s="303" customFormat="1" ht="15">
      <c r="A19" s="307" t="s">
        <v>160</v>
      </c>
      <c r="B19" s="285">
        <v>4174.695446428572</v>
      </c>
      <c r="C19" s="306">
        <v>2666.8625892857144</v>
      </c>
      <c r="D19" s="306">
        <v>1507.8328571428572</v>
      </c>
      <c r="E19" s="306">
        <v>0</v>
      </c>
      <c r="F19" s="287">
        <f t="shared" si="1"/>
        <v>0.0360335819828945</v>
      </c>
      <c r="G19" s="287">
        <f t="shared" si="2"/>
        <v>0.02037323523628246</v>
      </c>
      <c r="H19" s="287">
        <f t="shared" si="3"/>
        <v>0</v>
      </c>
      <c r="I19" s="308">
        <f t="shared" si="4"/>
        <v>0.05640681721917695</v>
      </c>
      <c r="L19" s="302"/>
    </row>
    <row r="20" spans="1:12" s="303" customFormat="1" ht="15">
      <c r="A20" s="305" t="s">
        <v>164</v>
      </c>
      <c r="B20" s="285">
        <v>3529.6033928571433</v>
      </c>
      <c r="C20" s="306">
        <v>2960.8100892857146</v>
      </c>
      <c r="D20" s="306">
        <v>568.7933035714286</v>
      </c>
      <c r="E20" s="306">
        <v>0</v>
      </c>
      <c r="F20" s="287">
        <f t="shared" si="1"/>
        <v>0.04000528318057556</v>
      </c>
      <c r="G20" s="287">
        <f t="shared" si="2"/>
        <v>0.00768530790371617</v>
      </c>
      <c r="H20" s="287">
        <f t="shared" si="3"/>
        <v>0</v>
      </c>
      <c r="I20" s="308">
        <f t="shared" si="4"/>
        <v>0.04769059108429173</v>
      </c>
      <c r="L20" s="302"/>
    </row>
    <row r="21" spans="1:12" s="303" customFormat="1" ht="15">
      <c r="A21" s="305" t="s">
        <v>163</v>
      </c>
      <c r="B21" s="285">
        <v>3223.751339285715</v>
      </c>
      <c r="C21" s="306">
        <v>947.7688392857144</v>
      </c>
      <c r="D21" s="306">
        <v>2275.9825000000005</v>
      </c>
      <c r="E21" s="306">
        <v>0</v>
      </c>
      <c r="F21" s="287">
        <f t="shared" si="1"/>
        <v>0.012805873954076352</v>
      </c>
      <c r="G21" s="287">
        <f t="shared" si="2"/>
        <v>0.030752166360153196</v>
      </c>
      <c r="H21" s="287">
        <f t="shared" si="3"/>
        <v>0</v>
      </c>
      <c r="I21" s="308">
        <f t="shared" si="4"/>
        <v>0.04355804031422955</v>
      </c>
      <c r="L21" s="302"/>
    </row>
    <row r="22" spans="1:12" s="303" customFormat="1" ht="15">
      <c r="A22" s="305" t="s">
        <v>49</v>
      </c>
      <c r="B22" s="285">
        <f>SUM(B23:B43)</f>
        <v>7731.624017857144</v>
      </c>
      <c r="C22" s="285">
        <f aca="true" t="shared" si="5" ref="C22:E22">SUM(C23:C43)</f>
        <v>3984.598750000001</v>
      </c>
      <c r="D22" s="285">
        <f t="shared" si="5"/>
        <v>2155.413660714286</v>
      </c>
      <c r="E22" s="285">
        <f t="shared" si="5"/>
        <v>1591.6116071428573</v>
      </c>
      <c r="F22" s="287">
        <f aca="true" t="shared" si="6" ref="F22">C22/$B$14</f>
        <v>0.05383830659438659</v>
      </c>
      <c r="G22" s="287">
        <f aca="true" t="shared" si="7" ref="G22">D22/$B$14</f>
        <v>0.029123088366994253</v>
      </c>
      <c r="H22" s="287">
        <f aca="true" t="shared" si="8" ref="H22">E22/$B$14</f>
        <v>0.02150522023943854</v>
      </c>
      <c r="I22" s="308">
        <f t="shared" si="4"/>
        <v>0.10446661520081939</v>
      </c>
      <c r="L22" s="302"/>
    </row>
    <row r="23" spans="1:12" s="303" customFormat="1" ht="15">
      <c r="A23" s="305" t="s">
        <v>159</v>
      </c>
      <c r="B23" s="285">
        <v>2445.6231250000005</v>
      </c>
      <c r="C23" s="306">
        <v>477.97651785714294</v>
      </c>
      <c r="D23" s="306">
        <v>1967.6466071428574</v>
      </c>
      <c r="E23" s="306">
        <v>0</v>
      </c>
      <c r="F23" s="286"/>
      <c r="G23" s="286"/>
      <c r="H23" s="286"/>
      <c r="I23" s="306"/>
      <c r="L23" s="302"/>
    </row>
    <row r="24" spans="1:12" s="303" customFormat="1" ht="15">
      <c r="A24" s="307" t="s">
        <v>229</v>
      </c>
      <c r="B24" s="285">
        <v>1615.0101785714287</v>
      </c>
      <c r="C24" s="306">
        <v>1615.0101785714287</v>
      </c>
      <c r="D24" s="306">
        <v>0</v>
      </c>
      <c r="E24" s="306">
        <v>0</v>
      </c>
      <c r="F24" s="285"/>
      <c r="G24" s="306"/>
      <c r="H24" s="306"/>
      <c r="I24" s="306"/>
      <c r="L24" s="302"/>
    </row>
    <row r="25" spans="1:12" s="303" customFormat="1" ht="15">
      <c r="A25" s="307" t="s">
        <v>234</v>
      </c>
      <c r="B25" s="285">
        <v>1606.6747321428572</v>
      </c>
      <c r="C25" s="306">
        <v>15.063125000000001</v>
      </c>
      <c r="D25" s="306">
        <v>0</v>
      </c>
      <c r="E25" s="306">
        <v>1591.6116071428573</v>
      </c>
      <c r="F25" s="285"/>
      <c r="G25" s="306"/>
      <c r="H25" s="306"/>
      <c r="I25" s="306"/>
      <c r="L25" s="302"/>
    </row>
    <row r="26" spans="1:12" s="303" customFormat="1" ht="15">
      <c r="A26" s="307" t="s">
        <v>213</v>
      </c>
      <c r="B26" s="285">
        <v>504.673125</v>
      </c>
      <c r="C26" s="306">
        <v>504.673125</v>
      </c>
      <c r="D26" s="306">
        <v>0</v>
      </c>
      <c r="E26" s="306">
        <v>0</v>
      </c>
      <c r="F26" s="285"/>
      <c r="G26" s="306"/>
      <c r="H26" s="306"/>
      <c r="I26" s="306"/>
      <c r="L26" s="302"/>
    </row>
    <row r="27" spans="1:12" s="303" customFormat="1" ht="15">
      <c r="A27" s="307" t="s">
        <v>209</v>
      </c>
      <c r="B27" s="285">
        <v>417.1484821428572</v>
      </c>
      <c r="C27" s="306">
        <v>417.1484821428572</v>
      </c>
      <c r="D27" s="306">
        <v>0</v>
      </c>
      <c r="E27" s="306">
        <v>0</v>
      </c>
      <c r="F27" s="285"/>
      <c r="G27" s="306"/>
      <c r="H27" s="306"/>
      <c r="I27" s="306"/>
      <c r="L27" s="302"/>
    </row>
    <row r="28" spans="1:12" s="303" customFormat="1" ht="15">
      <c r="A28" s="305" t="s">
        <v>208</v>
      </c>
      <c r="B28" s="285">
        <v>319.03732142857143</v>
      </c>
      <c r="C28" s="306">
        <v>318.1514285714286</v>
      </c>
      <c r="D28" s="306">
        <v>0.8858928571428571</v>
      </c>
      <c r="E28" s="306">
        <v>0</v>
      </c>
      <c r="F28" s="285"/>
      <c r="G28" s="306"/>
      <c r="H28" s="306"/>
      <c r="I28" s="306"/>
      <c r="L28" s="302"/>
    </row>
    <row r="29" spans="1:12" s="303" customFormat="1" ht="15">
      <c r="A29" s="305" t="s">
        <v>211</v>
      </c>
      <c r="B29" s="285">
        <v>189.633125</v>
      </c>
      <c r="C29" s="306">
        <v>112.62428571428572</v>
      </c>
      <c r="D29" s="306">
        <v>77.00883928571429</v>
      </c>
      <c r="E29" s="306">
        <v>0</v>
      </c>
      <c r="F29" s="285"/>
      <c r="G29" s="306"/>
      <c r="H29" s="306"/>
      <c r="I29" s="306"/>
      <c r="L29" s="302"/>
    </row>
    <row r="30" spans="1:12" s="303" customFormat="1" ht="15">
      <c r="A30" s="307" t="s">
        <v>233</v>
      </c>
      <c r="B30" s="285">
        <v>133.05678571428572</v>
      </c>
      <c r="C30" s="306">
        <v>133.05678571428572</v>
      </c>
      <c r="D30" s="306">
        <v>0</v>
      </c>
      <c r="E30" s="306">
        <v>0</v>
      </c>
      <c r="F30" s="285"/>
      <c r="G30" s="306"/>
      <c r="H30" s="306"/>
      <c r="I30" s="306"/>
      <c r="L30" s="302"/>
    </row>
    <row r="31" spans="1:12" s="303" customFormat="1" ht="15">
      <c r="A31" s="307" t="s">
        <v>212</v>
      </c>
      <c r="B31" s="285">
        <v>104.11500000000001</v>
      </c>
      <c r="C31" s="306">
        <v>99.81223214285716</v>
      </c>
      <c r="D31" s="306">
        <v>4.302767857142857</v>
      </c>
      <c r="E31" s="306">
        <v>0</v>
      </c>
      <c r="F31" s="285"/>
      <c r="G31" s="306"/>
      <c r="H31" s="306"/>
      <c r="I31" s="306"/>
      <c r="L31" s="302"/>
    </row>
    <row r="32" spans="1:12" s="303" customFormat="1" ht="15">
      <c r="A32" s="307" t="s">
        <v>210</v>
      </c>
      <c r="B32" s="285">
        <v>97.39223214285714</v>
      </c>
      <c r="C32" s="306">
        <v>97.39223214285714</v>
      </c>
      <c r="D32" s="306">
        <v>0</v>
      </c>
      <c r="E32" s="306">
        <v>0</v>
      </c>
      <c r="F32" s="285"/>
      <c r="G32" s="306"/>
      <c r="H32" s="306"/>
      <c r="I32" s="306"/>
      <c r="L32" s="302"/>
    </row>
    <row r="33" spans="1:12" s="303" customFormat="1" ht="15">
      <c r="A33" s="307" t="s">
        <v>214</v>
      </c>
      <c r="B33" s="285">
        <v>97.21937500000001</v>
      </c>
      <c r="C33" s="306">
        <v>10.20544642857143</v>
      </c>
      <c r="D33" s="306">
        <v>87.01392857142858</v>
      </c>
      <c r="E33" s="306">
        <v>0</v>
      </c>
      <c r="F33" s="285"/>
      <c r="G33" s="306"/>
      <c r="H33" s="306"/>
      <c r="I33" s="306"/>
      <c r="L33" s="302"/>
    </row>
    <row r="34" spans="1:12" s="303" customFormat="1" ht="15">
      <c r="A34" s="305" t="s">
        <v>217</v>
      </c>
      <c r="B34" s="285">
        <v>75.19089285714286</v>
      </c>
      <c r="C34" s="306">
        <v>75.19089285714286</v>
      </c>
      <c r="D34" s="306">
        <v>0</v>
      </c>
      <c r="E34" s="306">
        <v>0</v>
      </c>
      <c r="F34" s="285"/>
      <c r="G34" s="306"/>
      <c r="H34" s="306"/>
      <c r="I34" s="306"/>
      <c r="L34" s="302"/>
    </row>
    <row r="35" spans="1:12" s="303" customFormat="1" ht="15">
      <c r="A35" s="307" t="s">
        <v>218</v>
      </c>
      <c r="B35" s="285">
        <v>55.99785714285715</v>
      </c>
      <c r="C35" s="306">
        <v>55.99785714285715</v>
      </c>
      <c r="D35" s="306">
        <v>0</v>
      </c>
      <c r="E35" s="306">
        <v>0</v>
      </c>
      <c r="F35" s="285"/>
      <c r="G35" s="306"/>
      <c r="H35" s="306"/>
      <c r="I35" s="306"/>
      <c r="L35" s="302"/>
    </row>
    <row r="36" spans="1:12" s="303" customFormat="1" ht="15">
      <c r="A36" s="305" t="s">
        <v>216</v>
      </c>
      <c r="B36" s="285">
        <v>46.962142857142865</v>
      </c>
      <c r="C36" s="306">
        <v>46.962142857142865</v>
      </c>
      <c r="D36" s="306">
        <v>0</v>
      </c>
      <c r="E36" s="306">
        <v>0</v>
      </c>
      <c r="F36" s="285"/>
      <c r="G36" s="306"/>
      <c r="H36" s="306"/>
      <c r="I36" s="306"/>
      <c r="L36" s="302"/>
    </row>
    <row r="37" spans="1:12" s="303" customFormat="1" ht="15">
      <c r="A37" s="305" t="s">
        <v>215</v>
      </c>
      <c r="B37" s="285">
        <v>18.555625000000003</v>
      </c>
      <c r="C37" s="306">
        <v>0</v>
      </c>
      <c r="D37" s="306">
        <v>18.555625000000003</v>
      </c>
      <c r="E37" s="306">
        <v>0</v>
      </c>
      <c r="F37" s="285"/>
      <c r="G37" s="306"/>
      <c r="H37" s="306"/>
      <c r="I37" s="306"/>
      <c r="L37" s="302"/>
    </row>
    <row r="38" spans="1:12" s="303" customFormat="1" ht="15">
      <c r="A38" s="305" t="s">
        <v>232</v>
      </c>
      <c r="B38" s="285">
        <v>5.334017857142857</v>
      </c>
      <c r="C38" s="306">
        <v>5.334017857142857</v>
      </c>
      <c r="D38" s="306">
        <v>0</v>
      </c>
      <c r="E38" s="306">
        <v>0</v>
      </c>
      <c r="F38" s="285"/>
      <c r="G38" s="306"/>
      <c r="H38" s="306"/>
      <c r="I38" s="306"/>
      <c r="L38" s="302"/>
    </row>
    <row r="39" spans="1:12" s="303" customFormat="1" ht="15">
      <c r="A39" s="305" t="s">
        <v>228</v>
      </c>
      <c r="B39" s="285">
        <v>0</v>
      </c>
      <c r="C39" s="306">
        <v>0</v>
      </c>
      <c r="D39" s="306">
        <v>0</v>
      </c>
      <c r="E39" s="306">
        <v>0</v>
      </c>
      <c r="F39" s="285"/>
      <c r="G39" s="306"/>
      <c r="H39" s="306"/>
      <c r="I39" s="306"/>
      <c r="L39" s="302"/>
    </row>
    <row r="40" spans="1:12" s="303" customFormat="1" ht="15">
      <c r="A40" s="307" t="s">
        <v>221</v>
      </c>
      <c r="B40" s="285">
        <v>0</v>
      </c>
      <c r="C40" s="306">
        <v>0</v>
      </c>
      <c r="D40" s="306">
        <v>0</v>
      </c>
      <c r="E40" s="306">
        <v>0</v>
      </c>
      <c r="F40" s="285"/>
      <c r="G40" s="306"/>
      <c r="H40" s="306"/>
      <c r="I40" s="306"/>
      <c r="L40" s="302"/>
    </row>
    <row r="41" spans="1:12" s="303" customFormat="1" ht="15">
      <c r="A41" s="305" t="s">
        <v>230</v>
      </c>
      <c r="B41" s="285">
        <v>0</v>
      </c>
      <c r="C41" s="306">
        <v>0</v>
      </c>
      <c r="D41" s="306">
        <v>0</v>
      </c>
      <c r="E41" s="306">
        <v>0</v>
      </c>
      <c r="F41" s="285"/>
      <c r="G41" s="306"/>
      <c r="H41" s="306"/>
      <c r="I41" s="306"/>
      <c r="L41" s="302"/>
    </row>
    <row r="42" spans="1:12" s="303" customFormat="1" ht="15">
      <c r="A42" s="307" t="s">
        <v>231</v>
      </c>
      <c r="B42" s="285">
        <v>0</v>
      </c>
      <c r="C42" s="306">
        <v>0</v>
      </c>
      <c r="D42" s="306">
        <v>0</v>
      </c>
      <c r="E42" s="306">
        <v>0</v>
      </c>
      <c r="F42" s="285"/>
      <c r="G42" s="306"/>
      <c r="H42" s="306"/>
      <c r="I42" s="306"/>
      <c r="L42" s="302"/>
    </row>
    <row r="43" spans="1:12" s="303" customFormat="1" ht="15">
      <c r="A43" s="307" t="s">
        <v>236</v>
      </c>
      <c r="B43" s="285">
        <v>0</v>
      </c>
      <c r="C43" s="306">
        <v>0</v>
      </c>
      <c r="D43" s="306">
        <v>0</v>
      </c>
      <c r="E43" s="306">
        <v>0</v>
      </c>
      <c r="F43" s="285"/>
      <c r="G43" s="306"/>
      <c r="H43" s="306"/>
      <c r="I43" s="306"/>
      <c r="L43" s="302"/>
    </row>
    <row r="44" spans="1:11" s="298" customFormat="1" ht="15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</row>
    <row r="45" spans="1:11" s="298" customFormat="1" ht="15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</row>
    <row r="46" spans="1:11" s="298" customFormat="1" ht="15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</row>
    <row r="47" spans="1:11" s="298" customFormat="1" ht="15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</row>
    <row r="48" spans="1:11" s="298" customFormat="1" ht="1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s="298" customFormat="1" ht="1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s="298" customFormat="1" ht="1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</row>
    <row r="51" spans="1:11" s="88" customFormat="1" ht="1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s="88" customFormat="1" ht="1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s="88" customFormat="1" ht="1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s="88" customFormat="1" ht="1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</row>
  </sheetData>
  <hyperlinks>
    <hyperlink ref="H1" location="ÍNDICE!A1" display="INDICE&gt;&gt;"/>
  </hyperlinks>
  <printOptions horizontalCentered="1"/>
  <pageMargins left="0.5905511811023623" right="0.5905511811023623" top="0.3937007874015748" bottom="0.35433070866141736" header="0.31496062992125984" footer="0.31496062992125984"/>
  <pageSetup fitToHeight="0" fitToWidth="0" horizontalDpi="600" verticalDpi="600" orientation="landscape" paperSize="9" r:id="rId2"/>
  <headerFooter>
    <oddFooter>&amp;L&amp;9&amp;K04-018INSTITUTO NACIONAL DE ESTADÍSTICA Y CENSOS 
DIRECCIÓN GENERAL DE AVIACIÓN CIVIL
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zoomScale="80" zoomScaleNormal="80" zoomScaleSheetLayoutView="80" workbookViewId="0" topLeftCell="A1">
      <selection activeCell="I1" sqref="I1"/>
    </sheetView>
  </sheetViews>
  <sheetFormatPr defaultColWidth="11.421875" defaultRowHeight="15"/>
  <cols>
    <col min="1" max="1" width="33.00390625" style="63" customWidth="1"/>
    <col min="2" max="2" width="11.421875" style="63" customWidth="1"/>
    <col min="3" max="9" width="12.7109375" style="63" customWidth="1"/>
    <col min="10" max="16384" width="11.421875" style="63" customWidth="1"/>
  </cols>
  <sheetData>
    <row r="1" ht="42.75" customHeight="1"/>
    <row r="2" ht="42.75" customHeight="1">
      <c r="I2" s="25" t="s">
        <v>179</v>
      </c>
    </row>
    <row r="3" ht="42.75" customHeight="1"/>
    <row r="4" ht="42.75" customHeight="1"/>
    <row r="5" ht="42.75" customHeight="1"/>
    <row r="6" ht="42.75" customHeight="1"/>
    <row r="7" ht="42.75" customHeight="1"/>
    <row r="8" ht="42.75" customHeight="1"/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spans="1:9" s="64" customFormat="1" ht="35.25" customHeight="1">
      <c r="A16" s="378"/>
      <c r="B16" s="378"/>
      <c r="C16" s="378"/>
      <c r="D16" s="378"/>
      <c r="E16" s="378"/>
      <c r="F16" s="378"/>
      <c r="G16" s="378"/>
      <c r="H16" s="378"/>
      <c r="I16" s="378"/>
    </row>
    <row r="17" spans="1:9" s="309" customFormat="1" ht="17.25" customHeight="1">
      <c r="A17" s="378"/>
      <c r="B17" s="378"/>
      <c r="C17" s="378"/>
      <c r="D17" s="378"/>
      <c r="E17" s="378"/>
      <c r="F17" s="378"/>
      <c r="G17" s="378"/>
      <c r="H17" s="378"/>
      <c r="I17" s="378"/>
    </row>
    <row r="18" spans="1:9" s="309" customFormat="1" ht="16.5" customHeight="1">
      <c r="A18" s="379" t="s">
        <v>129</v>
      </c>
      <c r="B18" s="379" t="s">
        <v>130</v>
      </c>
      <c r="C18" s="380" t="s">
        <v>131</v>
      </c>
      <c r="D18" s="380"/>
      <c r="E18" s="380"/>
      <c r="F18" s="380"/>
      <c r="G18" s="380"/>
      <c r="H18" s="380"/>
      <c r="I18" s="380"/>
    </row>
    <row r="19" spans="1:9" s="309" customFormat="1" ht="16.5" customHeight="1">
      <c r="A19" s="379"/>
      <c r="B19" s="379"/>
      <c r="C19" s="380"/>
      <c r="D19" s="380"/>
      <c r="E19" s="380"/>
      <c r="F19" s="380"/>
      <c r="G19" s="380"/>
      <c r="H19" s="380"/>
      <c r="I19" s="380"/>
    </row>
    <row r="20" spans="1:9" s="309" customFormat="1" ht="15">
      <c r="A20" s="379"/>
      <c r="B20" s="379"/>
      <c r="C20" s="290" t="s">
        <v>132</v>
      </c>
      <c r="D20" s="290" t="s">
        <v>133</v>
      </c>
      <c r="E20" s="290" t="s">
        <v>134</v>
      </c>
      <c r="F20" s="290" t="s">
        <v>135</v>
      </c>
      <c r="G20" s="290" t="s">
        <v>136</v>
      </c>
      <c r="H20" s="290" t="s">
        <v>137</v>
      </c>
      <c r="I20" s="290" t="s">
        <v>138</v>
      </c>
    </row>
    <row r="21" spans="1:9" s="309" customFormat="1" ht="15">
      <c r="A21" s="310" t="s">
        <v>74</v>
      </c>
      <c r="B21" s="311">
        <f>SUM(C21:I21)</f>
        <v>2731</v>
      </c>
      <c r="C21" s="311">
        <v>227</v>
      </c>
      <c r="D21" s="311">
        <v>921</v>
      </c>
      <c r="E21" s="311">
        <v>441</v>
      </c>
      <c r="F21" s="311">
        <v>376</v>
      </c>
      <c r="G21" s="311">
        <v>375</v>
      </c>
      <c r="H21" s="311">
        <v>321</v>
      </c>
      <c r="I21" s="311">
        <v>70</v>
      </c>
    </row>
    <row r="22" spans="3:9" s="309" customFormat="1" ht="15">
      <c r="C22" s="312">
        <f>C21/$B$21</f>
        <v>0.08311973636030758</v>
      </c>
      <c r="D22" s="312">
        <f aca="true" t="shared" si="0" ref="D22:I22">D21/$B$21</f>
        <v>0.33723910655437567</v>
      </c>
      <c r="E22" s="312">
        <f t="shared" si="0"/>
        <v>0.16147931160746978</v>
      </c>
      <c r="F22" s="312">
        <f t="shared" si="0"/>
        <v>0.13767850604174295</v>
      </c>
      <c r="G22" s="312">
        <f t="shared" si="0"/>
        <v>0.13731233980227023</v>
      </c>
      <c r="H22" s="312">
        <f t="shared" si="0"/>
        <v>0.11753936287074332</v>
      </c>
      <c r="I22" s="312">
        <f t="shared" si="0"/>
        <v>0.025631636763090444</v>
      </c>
    </row>
    <row r="23" s="309" customFormat="1" ht="15"/>
    <row r="24" s="313" customFormat="1" ht="15"/>
    <row r="25" s="313" customFormat="1" ht="15"/>
    <row r="26" s="313" customFormat="1" ht="15"/>
    <row r="27" spans="1:2" s="313" customFormat="1" ht="15">
      <c r="A27" s="313" t="s">
        <v>129</v>
      </c>
      <c r="B27" s="313" t="s">
        <v>130</v>
      </c>
    </row>
    <row r="28" spans="3:14" s="313" customFormat="1" ht="15">
      <c r="C28" s="313" t="s">
        <v>139</v>
      </c>
      <c r="D28" s="313" t="s">
        <v>125</v>
      </c>
      <c r="E28" s="313" t="s">
        <v>140</v>
      </c>
      <c r="F28" s="313" t="s">
        <v>141</v>
      </c>
      <c r="G28" s="313" t="s">
        <v>142</v>
      </c>
      <c r="H28" s="313" t="s">
        <v>143</v>
      </c>
      <c r="I28" s="313" t="s">
        <v>144</v>
      </c>
      <c r="J28" s="313" t="s">
        <v>126</v>
      </c>
      <c r="K28" s="313" t="s">
        <v>60</v>
      </c>
      <c r="L28" s="313" t="s">
        <v>127</v>
      </c>
      <c r="M28" s="313" t="s">
        <v>62</v>
      </c>
      <c r="N28" s="313" t="s">
        <v>128</v>
      </c>
    </row>
    <row r="29" spans="1:14" s="313" customFormat="1" ht="15">
      <c r="A29" s="313" t="s">
        <v>1</v>
      </c>
      <c r="B29" s="313">
        <f>SUM(C29:N29)</f>
        <v>2731</v>
      </c>
      <c r="C29" s="313">
        <v>248</v>
      </c>
      <c r="D29" s="313">
        <v>211</v>
      </c>
      <c r="E29" s="313">
        <v>238</v>
      </c>
      <c r="F29" s="313">
        <v>231</v>
      </c>
      <c r="G29" s="313">
        <v>202</v>
      </c>
      <c r="H29" s="313">
        <v>212</v>
      </c>
      <c r="I29" s="313">
        <v>247</v>
      </c>
      <c r="J29" s="313">
        <v>234</v>
      </c>
      <c r="K29" s="313">
        <v>224</v>
      </c>
      <c r="L29" s="313">
        <v>228</v>
      </c>
      <c r="M29" s="313">
        <v>223</v>
      </c>
      <c r="N29" s="313">
        <v>233</v>
      </c>
    </row>
    <row r="30" s="313" customFormat="1" ht="15"/>
    <row r="31" s="313" customFormat="1" ht="15"/>
    <row r="32" s="313" customFormat="1" ht="15"/>
    <row r="33" s="313" customFormat="1" ht="15"/>
    <row r="34" s="313" customFormat="1" ht="15"/>
    <row r="35" s="313" customFormat="1" ht="15"/>
    <row r="36" s="313" customFormat="1" ht="15"/>
    <row r="37" s="313" customFormat="1" ht="15"/>
    <row r="38" s="313" customFormat="1" ht="15"/>
    <row r="39" s="313" customFormat="1" ht="15"/>
    <row r="40" s="313" customFormat="1" ht="15"/>
    <row r="41" s="313" customFormat="1" ht="15"/>
    <row r="42" s="313" customFormat="1" ht="15"/>
    <row r="43" s="313" customFormat="1" ht="15"/>
    <row r="44" s="313" customFormat="1" ht="15"/>
    <row r="45" s="313" customFormat="1" ht="15"/>
    <row r="46" s="313" customFormat="1" ht="15"/>
    <row r="47" s="313" customFormat="1" ht="15"/>
    <row r="48" s="313" customFormat="1" ht="15"/>
    <row r="49" s="313" customFormat="1" ht="15"/>
    <row r="50" s="313" customFormat="1" ht="15"/>
    <row r="51" s="313" customFormat="1" ht="15"/>
    <row r="52" s="313" customFormat="1" ht="15"/>
    <row r="53" s="313" customFormat="1" ht="15"/>
    <row r="54" s="313" customFormat="1" ht="15"/>
    <row r="55" s="313" customFormat="1" ht="15"/>
    <row r="56" s="313" customFormat="1" ht="15"/>
    <row r="57" s="313" customFormat="1" ht="15"/>
    <row r="58" s="313" customFormat="1" ht="15"/>
    <row r="59" s="313" customFormat="1" ht="15"/>
    <row r="60" s="313" customFormat="1" ht="15"/>
    <row r="61" s="313" customFormat="1" ht="15"/>
    <row r="62" s="313" customFormat="1" ht="15"/>
    <row r="63" s="313" customFormat="1" ht="15"/>
    <row r="64" s="313" customFormat="1" ht="15"/>
    <row r="65" s="313" customFormat="1" ht="15"/>
    <row r="66" s="313" customFormat="1" ht="15"/>
    <row r="67" s="313" customFormat="1" ht="15"/>
    <row r="68" s="313" customFormat="1" ht="15"/>
    <row r="69" s="313" customFormat="1" ht="15"/>
    <row r="70" s="313" customFormat="1" ht="15"/>
    <row r="71" s="313" customFormat="1" ht="15"/>
    <row r="72" s="313" customFormat="1" ht="15"/>
    <row r="73" s="313" customFormat="1" ht="15"/>
    <row r="74" s="313" customFormat="1" ht="15"/>
    <row r="75" s="313" customFormat="1" ht="15"/>
    <row r="76" s="313" customFormat="1" ht="15"/>
    <row r="77" s="313" customFormat="1" ht="15"/>
    <row r="78" s="313" customFormat="1" ht="15"/>
    <row r="79" s="313" customFormat="1" ht="15"/>
    <row r="80" s="313" customFormat="1" ht="15"/>
    <row r="81" s="313" customFormat="1" ht="15"/>
    <row r="82" s="313" customFormat="1" ht="15"/>
    <row r="83" s="313" customFormat="1" ht="15"/>
    <row r="84" s="313" customFormat="1" ht="15"/>
    <row r="85" s="313" customFormat="1" ht="15"/>
    <row r="86" s="313" customFormat="1" ht="15"/>
    <row r="87" s="313" customFormat="1" ht="15"/>
    <row r="88" s="313" customFormat="1" ht="15"/>
    <row r="89" s="313" customFormat="1" ht="15"/>
    <row r="90" s="313" customFormat="1" ht="15"/>
    <row r="91" s="313" customFormat="1" ht="15"/>
  </sheetData>
  <mergeCells count="4">
    <mergeCell ref="A16:I17"/>
    <mergeCell ref="A18:A20"/>
    <mergeCell ref="B18:B20"/>
    <mergeCell ref="C18:I19"/>
  </mergeCells>
  <hyperlinks>
    <hyperlink ref="I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Entidades Portuarias - 2015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81"/>
  <sheetViews>
    <sheetView showGridLines="0" zoomScale="80" zoomScaleNormal="80" zoomScaleSheetLayoutView="80" workbookViewId="0" topLeftCell="A1">
      <selection activeCell="J5" sqref="J5"/>
    </sheetView>
  </sheetViews>
  <sheetFormatPr defaultColWidth="11.421875" defaultRowHeight="15"/>
  <cols>
    <col min="1" max="1" width="17.8515625" style="3" customWidth="1"/>
    <col min="2" max="2" width="14.140625" style="3" customWidth="1"/>
    <col min="3" max="5" width="13.57421875" style="3" customWidth="1"/>
    <col min="6" max="10" width="12.8515625" style="3" customWidth="1"/>
    <col min="11" max="11" width="13.7109375" style="3" customWidth="1"/>
    <col min="12" max="13" width="12.8515625" style="3" customWidth="1"/>
    <col min="14" max="14" width="14.28125" style="3" customWidth="1"/>
    <col min="15" max="16384" width="11.421875" style="3" customWidth="1"/>
  </cols>
  <sheetData>
    <row r="1" ht="15"/>
    <row r="2" ht="15"/>
    <row r="3" ht="15"/>
    <row r="5" ht="15">
      <c r="J5" s="25" t="s">
        <v>179</v>
      </c>
    </row>
    <row r="48" s="276" customFormat="1" ht="15"/>
    <row r="49" s="276" customFormat="1" ht="15"/>
    <row r="50" s="276" customFormat="1" ht="15"/>
    <row r="51" s="276" customFormat="1" ht="15"/>
    <row r="52" spans="1:3" s="276" customFormat="1" ht="28.8">
      <c r="A52" s="314" t="s">
        <v>152</v>
      </c>
      <c r="B52" s="315">
        <f>SUM(B53:B59)</f>
        <v>43880175.49</v>
      </c>
      <c r="C52" s="276" t="s">
        <v>34</v>
      </c>
    </row>
    <row r="53" spans="1:3" s="276" customFormat="1" ht="15">
      <c r="A53" s="316" t="s">
        <v>132</v>
      </c>
      <c r="B53" s="276">
        <f>B67+B75</f>
        <v>725510.09</v>
      </c>
      <c r="C53" s="317">
        <f>B53/$B$52</f>
        <v>0.01653389217108621</v>
      </c>
    </row>
    <row r="54" spans="1:3" s="276" customFormat="1" ht="15">
      <c r="A54" s="318" t="s">
        <v>133</v>
      </c>
      <c r="B54" s="276">
        <f aca="true" t="shared" si="0" ref="B54:B59">B68+B76</f>
        <v>10331049.95</v>
      </c>
      <c r="C54" s="317">
        <f aca="true" t="shared" si="1" ref="C54:C59">B54/$B$52</f>
        <v>0.23543775371532816</v>
      </c>
    </row>
    <row r="55" spans="1:3" s="276" customFormat="1" ht="15">
      <c r="A55" s="316" t="s">
        <v>134</v>
      </c>
      <c r="B55" s="276">
        <f t="shared" si="0"/>
        <v>798736</v>
      </c>
      <c r="C55" s="317">
        <f t="shared" si="1"/>
        <v>0.01820266193288189</v>
      </c>
    </row>
    <row r="56" spans="1:3" s="276" customFormat="1" ht="15">
      <c r="A56" s="318" t="s">
        <v>135</v>
      </c>
      <c r="B56" s="276">
        <f t="shared" si="0"/>
        <v>1929802</v>
      </c>
      <c r="C56" s="317">
        <f t="shared" si="1"/>
        <v>0.04397890342165539</v>
      </c>
    </row>
    <row r="57" spans="1:3" s="276" customFormat="1" ht="15">
      <c r="A57" s="316" t="s">
        <v>136</v>
      </c>
      <c r="B57" s="276">
        <f t="shared" si="0"/>
        <v>25551267</v>
      </c>
      <c r="C57" s="317">
        <f>B57/$B$52</f>
        <v>0.5822963722153518</v>
      </c>
    </row>
    <row r="58" spans="1:3" s="276" customFormat="1" ht="15">
      <c r="A58" s="318" t="s">
        <v>137</v>
      </c>
      <c r="B58" s="276">
        <f t="shared" si="0"/>
        <v>3539736</v>
      </c>
      <c r="C58" s="317">
        <f t="shared" si="1"/>
        <v>0.08066822797476464</v>
      </c>
    </row>
    <row r="59" spans="1:3" s="276" customFormat="1" ht="15">
      <c r="A59" s="316" t="s">
        <v>138</v>
      </c>
      <c r="B59" s="276">
        <f t="shared" si="0"/>
        <v>1004074.4499999998</v>
      </c>
      <c r="C59" s="317">
        <f t="shared" si="1"/>
        <v>0.02288218856893181</v>
      </c>
    </row>
    <row r="60" s="276" customFormat="1" ht="15">
      <c r="C60" s="319">
        <f>SUM(C53:C59)</f>
        <v>0.9999999999999999</v>
      </c>
    </row>
    <row r="61" s="276" customFormat="1" ht="15"/>
    <row r="62" s="276" customFormat="1" ht="15"/>
    <row r="63" s="276" customFormat="1" ht="15"/>
    <row r="64" s="276" customFormat="1" ht="15"/>
    <row r="65" s="276" customFormat="1" ht="15"/>
    <row r="66" spans="1:2" s="276" customFormat="1" ht="15">
      <c r="A66" s="276" t="s">
        <v>335</v>
      </c>
      <c r="B66" s="276">
        <v>13125083.489999998</v>
      </c>
    </row>
    <row r="67" spans="1:3" s="276" customFormat="1" ht="15">
      <c r="A67" s="276" t="s">
        <v>132</v>
      </c>
      <c r="B67" s="276">
        <v>502430.1</v>
      </c>
      <c r="C67" s="278">
        <f>B67/B$66</f>
        <v>0.03828014506595722</v>
      </c>
    </row>
    <row r="68" spans="1:3" s="276" customFormat="1" ht="15">
      <c r="A68" s="276" t="s">
        <v>133</v>
      </c>
      <c r="B68" s="276">
        <v>5214769.94</v>
      </c>
      <c r="C68" s="278">
        <f aca="true" t="shared" si="2" ref="C68:C73">B68/B$66</f>
        <v>0.39731327758586327</v>
      </c>
    </row>
    <row r="69" spans="1:3" s="276" customFormat="1" ht="15">
      <c r="A69" s="276" t="s">
        <v>134</v>
      </c>
      <c r="B69" s="276">
        <v>732463</v>
      </c>
      <c r="C69" s="278">
        <f t="shared" si="2"/>
        <v>0.055806349769741546</v>
      </c>
    </row>
    <row r="70" spans="1:3" s="276" customFormat="1" ht="15">
      <c r="A70" s="276" t="s">
        <v>135</v>
      </c>
      <c r="B70" s="276">
        <v>142285</v>
      </c>
      <c r="C70" s="278">
        <f t="shared" si="2"/>
        <v>0.01084069294556541</v>
      </c>
    </row>
    <row r="71" spans="1:3" s="276" customFormat="1" ht="15">
      <c r="A71" s="276" t="s">
        <v>136</v>
      </c>
      <c r="B71" s="276">
        <v>1989325</v>
      </c>
      <c r="C71" s="278">
        <f t="shared" si="2"/>
        <v>0.1515666549104748</v>
      </c>
    </row>
    <row r="72" spans="1:3" s="276" customFormat="1" ht="15">
      <c r="A72" s="276" t="s">
        <v>137</v>
      </c>
      <c r="B72" s="276">
        <v>3539736</v>
      </c>
      <c r="C72" s="278">
        <f t="shared" si="2"/>
        <v>0.2696924558763321</v>
      </c>
    </row>
    <row r="73" spans="1:3" s="276" customFormat="1" ht="15">
      <c r="A73" s="276" t="s">
        <v>138</v>
      </c>
      <c r="B73" s="276">
        <v>1004074.4499999998</v>
      </c>
      <c r="C73" s="278">
        <f t="shared" si="2"/>
        <v>0.07650042384606576</v>
      </c>
    </row>
    <row r="74" spans="1:2" s="276" customFormat="1" ht="15">
      <c r="A74" s="276" t="s">
        <v>336</v>
      </c>
      <c r="B74" s="276">
        <v>30755092</v>
      </c>
    </row>
    <row r="75" spans="1:3" s="276" customFormat="1" ht="15">
      <c r="A75" s="276" t="s">
        <v>132</v>
      </c>
      <c r="B75" s="276">
        <v>223079.99</v>
      </c>
      <c r="C75" s="278">
        <f>B75/B$74</f>
        <v>0.007253432699859912</v>
      </c>
    </row>
    <row r="76" spans="1:3" s="276" customFormat="1" ht="15">
      <c r="A76" s="276" t="s">
        <v>133</v>
      </c>
      <c r="B76" s="276">
        <v>5116280.01</v>
      </c>
      <c r="C76" s="278">
        <f aca="true" t="shared" si="3" ref="C76:C81">B76/B$74</f>
        <v>0.16635554236026995</v>
      </c>
    </row>
    <row r="77" spans="1:3" s="276" customFormat="1" ht="15">
      <c r="A77" s="276" t="s">
        <v>134</v>
      </c>
      <c r="B77" s="276">
        <v>66273</v>
      </c>
      <c r="C77" s="278">
        <f t="shared" si="3"/>
        <v>0.0021548626809505234</v>
      </c>
    </row>
    <row r="78" spans="1:3" s="276" customFormat="1" ht="15">
      <c r="A78" s="276" t="s">
        <v>135</v>
      </c>
      <c r="B78" s="276">
        <v>1787517</v>
      </c>
      <c r="C78" s="278">
        <f t="shared" si="3"/>
        <v>0.05812100968516043</v>
      </c>
    </row>
    <row r="79" spans="1:3" s="276" customFormat="1" ht="15">
      <c r="A79" s="276" t="s">
        <v>136</v>
      </c>
      <c r="B79" s="276">
        <v>23561942</v>
      </c>
      <c r="C79" s="278">
        <f t="shared" si="3"/>
        <v>0.7661151525737592</v>
      </c>
    </row>
    <row r="80" spans="1:3" s="276" customFormat="1" ht="15">
      <c r="A80" s="276" t="s">
        <v>137</v>
      </c>
      <c r="B80" s="276">
        <v>0</v>
      </c>
      <c r="C80" s="278">
        <f t="shared" si="3"/>
        <v>0</v>
      </c>
    </row>
    <row r="81" spans="1:3" s="276" customFormat="1" ht="15">
      <c r="A81" s="276" t="s">
        <v>138</v>
      </c>
      <c r="B81" s="276">
        <v>0</v>
      </c>
      <c r="C81" s="278">
        <f t="shared" si="3"/>
        <v>0</v>
      </c>
    </row>
    <row r="82" s="276" customFormat="1" ht="15"/>
    <row r="83" s="276" customFormat="1" ht="15"/>
    <row r="84" s="276" customFormat="1" ht="15"/>
    <row r="85" s="276" customFormat="1" ht="15"/>
    <row r="86" s="276" customFormat="1" ht="15"/>
    <row r="87" s="276" customFormat="1" ht="15"/>
    <row r="88" s="276" customFormat="1" ht="15"/>
    <row r="89" s="276" customFormat="1" ht="15"/>
    <row r="90" s="276" customFormat="1" ht="15"/>
    <row r="91" s="276" customFormat="1" ht="15"/>
    <row r="92" s="276" customFormat="1" ht="15"/>
    <row r="93" s="276" customFormat="1" ht="15"/>
    <row r="94" s="276" customFormat="1" ht="15"/>
    <row r="95" s="276" customFormat="1" ht="15"/>
    <row r="96" s="276" customFormat="1" ht="15"/>
    <row r="97" s="276" customFormat="1" ht="15"/>
    <row r="98" s="276" customFormat="1" ht="15"/>
    <row r="99" s="276" customFormat="1" ht="15"/>
    <row r="100" s="276" customFormat="1" ht="15"/>
    <row r="101" s="276" customFormat="1" ht="15"/>
    <row r="102" s="276" customFormat="1" ht="15"/>
  </sheetData>
  <hyperlinks>
    <hyperlink ref="J5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Entidades Portuarias - 2015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zoomScale="80" zoomScaleNormal="80" zoomScaleSheetLayoutView="80" workbookViewId="0" topLeftCell="A1">
      <selection activeCell="H1" sqref="H1"/>
    </sheetView>
  </sheetViews>
  <sheetFormatPr defaultColWidth="11.421875" defaultRowHeight="15"/>
  <cols>
    <col min="1" max="1" width="18.140625" style="1" customWidth="1"/>
    <col min="2" max="2" width="18.140625" style="2" customWidth="1"/>
    <col min="3" max="6" width="18.140625" style="1" customWidth="1"/>
    <col min="7" max="7" width="18.421875" style="1" customWidth="1"/>
    <col min="8" max="16384" width="11.421875" style="1" customWidth="1"/>
  </cols>
  <sheetData>
    <row r="1" ht="52.5" customHeight="1">
      <c r="H1" s="36"/>
    </row>
    <row r="2" spans="1:8" ht="18.75" customHeight="1">
      <c r="A2" s="356" t="s">
        <v>300</v>
      </c>
      <c r="B2" s="356"/>
      <c r="C2" s="356"/>
      <c r="D2" s="356"/>
      <c r="E2" s="356"/>
      <c r="F2" s="356"/>
      <c r="G2" s="356"/>
      <c r="H2" s="65" t="s">
        <v>179</v>
      </c>
    </row>
    <row r="3" spans="1:7" ht="18.75" customHeight="1">
      <c r="A3" s="356" t="s">
        <v>314</v>
      </c>
      <c r="B3" s="356"/>
      <c r="C3" s="356"/>
      <c r="D3" s="356"/>
      <c r="E3" s="356"/>
      <c r="F3" s="356"/>
      <c r="G3" s="356"/>
    </row>
    <row r="4" spans="1:7" ht="18.75" customHeight="1">
      <c r="A4" s="357" t="s">
        <v>298</v>
      </c>
      <c r="B4" s="357"/>
      <c r="C4" s="357"/>
      <c r="D4" s="357"/>
      <c r="E4" s="357"/>
      <c r="F4" s="357"/>
      <c r="G4" s="357"/>
    </row>
    <row r="5" spans="1:7" ht="18.75" customHeight="1">
      <c r="A5" s="358" t="s">
        <v>310</v>
      </c>
      <c r="B5" s="358"/>
      <c r="C5" s="358"/>
      <c r="D5" s="358"/>
      <c r="E5" s="358"/>
      <c r="F5" s="358"/>
      <c r="G5" s="358"/>
    </row>
    <row r="6" ht="96" customHeight="1"/>
    <row r="7" ht="52.5" customHeight="1"/>
    <row r="8" ht="40.5" customHeight="1"/>
    <row r="9" spans="3:6" ht="40.5" customHeight="1">
      <c r="C9" s="4"/>
      <c r="D9" s="4"/>
      <c r="E9" s="4"/>
      <c r="F9" s="4"/>
    </row>
    <row r="10" spans="3:6" ht="27" customHeight="1">
      <c r="C10" s="4"/>
      <c r="D10" s="4"/>
      <c r="E10" s="4"/>
      <c r="F10" s="4"/>
    </row>
    <row r="11" spans="2:6" ht="45.75" customHeight="1">
      <c r="B11" s="1"/>
      <c r="D11" s="37"/>
      <c r="E11" s="37"/>
      <c r="F11" s="37"/>
    </row>
    <row r="12" spans="2:6" ht="45.75" customHeight="1">
      <c r="B12" s="1"/>
      <c r="D12" s="32"/>
      <c r="E12" s="32"/>
      <c r="F12" s="32"/>
    </row>
    <row r="13" spans="1:7" ht="27" customHeight="1">
      <c r="A13" s="359" t="s">
        <v>311</v>
      </c>
      <c r="B13" s="359"/>
      <c r="C13" s="359"/>
      <c r="D13" s="359"/>
      <c r="E13" s="359"/>
      <c r="F13" s="359"/>
      <c r="G13" s="359"/>
    </row>
    <row r="14" spans="2:6" ht="15">
      <c r="B14" s="1"/>
      <c r="D14" s="38"/>
      <c r="E14" s="38"/>
      <c r="F14" s="39"/>
    </row>
    <row r="15" spans="2:6" ht="15">
      <c r="B15" s="1"/>
      <c r="D15" s="38"/>
      <c r="E15" s="38"/>
      <c r="F15" s="39"/>
    </row>
    <row r="16" spans="2:6" ht="15">
      <c r="B16" s="1"/>
      <c r="D16" s="38"/>
      <c r="E16" s="38"/>
      <c r="F16" s="39"/>
    </row>
    <row r="17" spans="2:6" ht="15">
      <c r="B17" s="1"/>
      <c r="D17" s="38"/>
      <c r="E17" s="38"/>
      <c r="F17" s="39"/>
    </row>
    <row r="18" spans="4:6" s="108" customFormat="1" ht="15">
      <c r="D18" s="124"/>
      <c r="E18" s="124"/>
      <c r="F18" s="125"/>
    </row>
    <row r="19" spans="4:6" s="108" customFormat="1" ht="15">
      <c r="D19" s="124"/>
      <c r="E19" s="124"/>
      <c r="F19" s="125"/>
    </row>
    <row r="20" spans="1:6" s="320" customFormat="1" ht="15">
      <c r="A20" s="344"/>
      <c r="B20" s="344"/>
      <c r="C20" s="344"/>
      <c r="D20" s="345"/>
      <c r="E20" s="345"/>
      <c r="F20" s="345"/>
    </row>
    <row r="21" spans="1:6" s="108" customFormat="1" ht="15">
      <c r="A21" s="352" t="s">
        <v>27</v>
      </c>
      <c r="B21" s="352" t="s">
        <v>1</v>
      </c>
      <c r="C21" s="352"/>
      <c r="D21" s="127"/>
      <c r="E21" s="127"/>
      <c r="F21" s="127"/>
    </row>
    <row r="22" spans="1:6" s="108" customFormat="1" ht="15">
      <c r="A22" s="352"/>
      <c r="B22" s="352"/>
      <c r="C22" s="352"/>
      <c r="D22" s="126"/>
      <c r="E22" s="126"/>
      <c r="F22" s="126"/>
    </row>
    <row r="23" spans="1:6" s="108" customFormat="1" ht="15">
      <c r="A23" s="125"/>
      <c r="B23" s="124"/>
      <c r="C23" s="124"/>
      <c r="D23" s="126"/>
      <c r="E23" s="126"/>
      <c r="F23" s="126"/>
    </row>
    <row r="24" spans="1:6" s="108" customFormat="1" ht="15">
      <c r="A24" s="111" t="s">
        <v>1</v>
      </c>
      <c r="B24" s="126">
        <f>SUM(B25:B29)</f>
        <v>1925368</v>
      </c>
      <c r="C24" s="139">
        <v>2015</v>
      </c>
      <c r="D24" s="126"/>
      <c r="E24" s="126"/>
      <c r="F24" s="126"/>
    </row>
    <row r="25" spans="1:6" s="108" customFormat="1" ht="18.75" customHeight="1">
      <c r="A25" s="108" t="s">
        <v>28</v>
      </c>
      <c r="B25" s="113">
        <v>598835</v>
      </c>
      <c r="C25" s="128">
        <f>B25/$B$24</f>
        <v>0.31102365885378797</v>
      </c>
      <c r="D25" s="129"/>
      <c r="E25" s="129"/>
      <c r="F25" s="129"/>
    </row>
    <row r="26" spans="1:6" s="108" customFormat="1" ht="14.25" customHeight="1">
      <c r="A26" s="108" t="s">
        <v>31</v>
      </c>
      <c r="B26" s="113">
        <v>431215</v>
      </c>
      <c r="C26" s="128">
        <f>B26/$B$24</f>
        <v>0.22396497708490012</v>
      </c>
      <c r="D26" s="106"/>
      <c r="E26" s="106"/>
      <c r="F26" s="106"/>
    </row>
    <row r="27" spans="1:4" s="108" customFormat="1" ht="14.25" customHeight="1">
      <c r="A27" s="108" t="s">
        <v>29</v>
      </c>
      <c r="B27" s="113">
        <v>388650</v>
      </c>
      <c r="C27" s="128">
        <f>B27/$B$24</f>
        <v>0.2018575150308928</v>
      </c>
      <c r="D27" s="106"/>
    </row>
    <row r="28" spans="1:4" s="108" customFormat="1" ht="14.25" customHeight="1">
      <c r="A28" s="108" t="s">
        <v>30</v>
      </c>
      <c r="B28" s="113">
        <v>302228</v>
      </c>
      <c r="C28" s="128">
        <f>B28/$B$24</f>
        <v>0.15697155037374674</v>
      </c>
      <c r="D28" s="106"/>
    </row>
    <row r="29" spans="1:4" s="108" customFormat="1" ht="14.25" customHeight="1">
      <c r="A29" s="130" t="s">
        <v>32</v>
      </c>
      <c r="B29" s="107">
        <v>204440</v>
      </c>
      <c r="C29" s="128">
        <f>B29/$B$24</f>
        <v>0.10618229865667239</v>
      </c>
      <c r="D29" s="106"/>
    </row>
    <row r="30" spans="1:4" s="108" customFormat="1" ht="15">
      <c r="A30" s="106"/>
      <c r="B30" s="107"/>
      <c r="C30" s="106"/>
      <c r="D30" s="106"/>
    </row>
    <row r="31" spans="1:4" s="108" customFormat="1" ht="15">
      <c r="A31" s="106"/>
      <c r="B31" s="107"/>
      <c r="C31" s="106"/>
      <c r="D31" s="106"/>
    </row>
    <row r="32" s="108" customFormat="1" ht="15">
      <c r="B32" s="113"/>
    </row>
    <row r="33" spans="1:2" s="108" customFormat="1" ht="15">
      <c r="A33" s="108" t="s">
        <v>1</v>
      </c>
      <c r="B33" s="113">
        <v>1925368</v>
      </c>
    </row>
    <row r="34" spans="1:2" s="108" customFormat="1" ht="15">
      <c r="A34" s="108" t="s">
        <v>28</v>
      </c>
      <c r="B34" s="113">
        <v>598835</v>
      </c>
    </row>
    <row r="35" spans="1:2" s="108" customFormat="1" ht="15">
      <c r="A35" s="108" t="s">
        <v>31</v>
      </c>
      <c r="B35" s="113">
        <v>431215</v>
      </c>
    </row>
    <row r="36" spans="1:2" s="108" customFormat="1" ht="15">
      <c r="A36" s="108" t="s">
        <v>29</v>
      </c>
      <c r="B36" s="113">
        <v>388650</v>
      </c>
    </row>
    <row r="37" spans="1:2" s="108" customFormat="1" ht="15">
      <c r="A37" s="108" t="s">
        <v>30</v>
      </c>
      <c r="B37" s="113">
        <v>302228</v>
      </c>
    </row>
    <row r="38" spans="1:2" s="108" customFormat="1" ht="15">
      <c r="A38" s="108" t="s">
        <v>166</v>
      </c>
      <c r="B38" s="113">
        <v>88948</v>
      </c>
    </row>
    <row r="39" spans="1:2" s="108" customFormat="1" ht="15">
      <c r="A39" s="108" t="s">
        <v>167</v>
      </c>
      <c r="B39" s="113">
        <v>39297</v>
      </c>
    </row>
    <row r="40" spans="1:2" s="108" customFormat="1" ht="15">
      <c r="A40" s="108" t="s">
        <v>168</v>
      </c>
      <c r="B40" s="113">
        <v>29703</v>
      </c>
    </row>
    <row r="41" spans="1:2" s="108" customFormat="1" ht="15">
      <c r="A41" s="108" t="s">
        <v>165</v>
      </c>
      <c r="B41" s="113">
        <v>17826</v>
      </c>
    </row>
    <row r="42" spans="1:2" s="108" customFormat="1" ht="15">
      <c r="A42" s="108" t="s">
        <v>171</v>
      </c>
      <c r="B42" s="113">
        <v>11344</v>
      </c>
    </row>
    <row r="43" spans="1:2" s="108" customFormat="1" ht="15">
      <c r="A43" s="108" t="s">
        <v>170</v>
      </c>
      <c r="B43" s="113">
        <v>8429</v>
      </c>
    </row>
    <row r="44" spans="1:2" s="108" customFormat="1" ht="15">
      <c r="A44" s="108" t="s">
        <v>172</v>
      </c>
      <c r="B44" s="113">
        <v>6006</v>
      </c>
    </row>
    <row r="45" spans="1:2" s="108" customFormat="1" ht="15">
      <c r="A45" s="108" t="s">
        <v>169</v>
      </c>
      <c r="B45" s="113">
        <v>2887</v>
      </c>
    </row>
    <row r="46" s="108" customFormat="1" ht="15">
      <c r="B46" s="113"/>
    </row>
    <row r="47" s="108" customFormat="1" ht="15">
      <c r="B47" s="113"/>
    </row>
    <row r="48" s="104" customFormat="1" ht="15">
      <c r="B48" s="105"/>
    </row>
    <row r="49" s="104" customFormat="1" ht="15">
      <c r="B49" s="105"/>
    </row>
    <row r="50" s="104" customFormat="1" ht="15">
      <c r="B50" s="105"/>
    </row>
    <row r="51" s="104" customFormat="1" ht="15">
      <c r="B51" s="105"/>
    </row>
    <row r="52" s="104" customFormat="1" ht="15">
      <c r="B52" s="105"/>
    </row>
    <row r="53" s="104" customFormat="1" ht="15">
      <c r="B53" s="105"/>
    </row>
    <row r="54" s="104" customFormat="1" ht="15">
      <c r="B54" s="105"/>
    </row>
    <row r="55" s="104" customFormat="1" ht="15">
      <c r="B55" s="105"/>
    </row>
    <row r="56" s="104" customFormat="1" ht="15">
      <c r="B56" s="105"/>
    </row>
    <row r="57" s="104" customFormat="1" ht="15">
      <c r="B57" s="105"/>
    </row>
    <row r="58" s="104" customFormat="1" ht="15">
      <c r="B58" s="105"/>
    </row>
    <row r="59" s="104" customFormat="1" ht="15">
      <c r="B59" s="105"/>
    </row>
    <row r="60" s="104" customFormat="1" ht="15">
      <c r="B60" s="105"/>
    </row>
    <row r="61" s="104" customFormat="1" ht="15">
      <c r="B61" s="105"/>
    </row>
    <row r="62" s="104" customFormat="1" ht="15">
      <c r="B62" s="105"/>
    </row>
    <row r="63" s="104" customFormat="1" ht="15">
      <c r="B63" s="105"/>
    </row>
    <row r="64" s="104" customFormat="1" ht="15">
      <c r="B64" s="105"/>
    </row>
    <row r="65" s="104" customFormat="1" ht="15">
      <c r="B65" s="105"/>
    </row>
    <row r="66" s="104" customFormat="1" ht="15">
      <c r="B66" s="105"/>
    </row>
    <row r="67" s="104" customFormat="1" ht="15">
      <c r="B67" s="105"/>
    </row>
    <row r="68" s="104" customFormat="1" ht="15">
      <c r="B68" s="105"/>
    </row>
    <row r="69" s="104" customFormat="1" ht="15">
      <c r="B69" s="105"/>
    </row>
    <row r="70" s="104" customFormat="1" ht="15">
      <c r="B70" s="105"/>
    </row>
    <row r="71" s="104" customFormat="1" ht="15">
      <c r="B71" s="105"/>
    </row>
    <row r="72" s="104" customFormat="1" ht="15">
      <c r="B72" s="105"/>
    </row>
    <row r="73" s="104" customFormat="1" ht="15">
      <c r="B73" s="105"/>
    </row>
    <row r="74" s="104" customFormat="1" ht="15">
      <c r="B74" s="105"/>
    </row>
    <row r="75" s="104" customFormat="1" ht="15">
      <c r="B75" s="105"/>
    </row>
    <row r="76" s="104" customFormat="1" ht="15">
      <c r="B76" s="105"/>
    </row>
    <row r="77" s="104" customFormat="1" ht="15">
      <c r="B77" s="105"/>
    </row>
    <row r="78" s="67" customFormat="1" ht="15">
      <c r="B78" s="68"/>
    </row>
    <row r="79" s="67" customFormat="1" ht="15">
      <c r="B79" s="68"/>
    </row>
    <row r="80" s="67" customFormat="1" ht="15">
      <c r="B80" s="68"/>
    </row>
    <row r="81" s="67" customFormat="1" ht="15">
      <c r="B81" s="68"/>
    </row>
    <row r="82" s="67" customFormat="1" ht="15">
      <c r="B82" s="68"/>
    </row>
    <row r="83" s="67" customFormat="1" ht="15">
      <c r="B83" s="68"/>
    </row>
  </sheetData>
  <mergeCells count="8">
    <mergeCell ref="A21:A22"/>
    <mergeCell ref="B21:B22"/>
    <mergeCell ref="C21:C22"/>
    <mergeCell ref="A2:G2"/>
    <mergeCell ref="A3:G3"/>
    <mergeCell ref="A4:G4"/>
    <mergeCell ref="A5:G5"/>
    <mergeCell ref="A13:G13"/>
  </mergeCells>
  <hyperlinks>
    <hyperlink ref="H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zoomScale="80" zoomScaleNormal="80" zoomScaleSheetLayoutView="80" workbookViewId="0" topLeftCell="A1">
      <selection activeCell="G1" sqref="G1"/>
    </sheetView>
  </sheetViews>
  <sheetFormatPr defaultColWidth="11.421875" defaultRowHeight="15"/>
  <cols>
    <col min="1" max="1" width="45.00390625" style="1" customWidth="1"/>
    <col min="2" max="2" width="14.57421875" style="2" customWidth="1"/>
    <col min="3" max="6" width="15.7109375" style="1" customWidth="1"/>
    <col min="7" max="7" width="16.421875" style="1" customWidth="1"/>
    <col min="8" max="10" width="15.7109375" style="1" customWidth="1"/>
    <col min="11" max="12" width="18.28125" style="1" customWidth="1"/>
    <col min="13" max="13" width="13.140625" style="1" customWidth="1"/>
    <col min="14" max="14" width="17.8515625" style="1" customWidth="1"/>
    <col min="15" max="18" width="15.7109375" style="1" customWidth="1"/>
    <col min="19" max="16384" width="11.421875" style="1" customWidth="1"/>
  </cols>
  <sheetData>
    <row r="1" ht="53.25" customHeight="1"/>
    <row r="2" ht="53.25" customHeight="1">
      <c r="H2" s="65" t="s">
        <v>179</v>
      </c>
    </row>
    <row r="3" ht="53.25" customHeight="1"/>
    <row r="4" ht="53.25" customHeight="1"/>
    <row r="5" ht="53.25" customHeight="1"/>
    <row r="6" ht="53.25" customHeight="1"/>
    <row r="7" ht="53.25" customHeight="1"/>
    <row r="8" ht="53.25" customHeight="1"/>
    <row r="9" ht="53.25" customHeight="1"/>
    <row r="10" ht="53.25" customHeight="1"/>
    <row r="11" spans="1:12" ht="53.25" customHeight="1">
      <c r="A11" s="325"/>
      <c r="B11" s="326"/>
      <c r="C11" s="325"/>
      <c r="D11" s="325"/>
      <c r="E11" s="325"/>
      <c r="F11" s="325"/>
      <c r="G11" s="325"/>
      <c r="H11" s="325"/>
      <c r="I11" s="325"/>
      <c r="J11" s="325"/>
      <c r="K11" s="325"/>
      <c r="L11" s="325"/>
    </row>
    <row r="12" spans="1:18" ht="15">
      <c r="A12" s="324"/>
      <c r="B12" s="324" t="s">
        <v>333</v>
      </c>
      <c r="C12" s="325"/>
      <c r="D12" s="327"/>
      <c r="E12" s="328" t="s">
        <v>334</v>
      </c>
      <c r="F12" s="324"/>
      <c r="G12" s="329"/>
      <c r="H12" s="330" t="s">
        <v>29</v>
      </c>
      <c r="I12" s="324"/>
      <c r="J12" s="331"/>
      <c r="K12" s="332" t="s">
        <v>30</v>
      </c>
      <c r="L12" s="324"/>
      <c r="M12" s="323"/>
      <c r="N12" s="323"/>
      <c r="O12" s="323"/>
      <c r="P12" s="323"/>
      <c r="Q12" s="323"/>
      <c r="R12" s="323"/>
    </row>
    <row r="13" spans="1:12" s="93" customFormat="1" ht="15">
      <c r="A13" s="333" t="s">
        <v>21</v>
      </c>
      <c r="B13" s="334">
        <v>190325</v>
      </c>
      <c r="C13" s="335">
        <f>B13/B$19</f>
        <v>0.3178254444045522</v>
      </c>
      <c r="D13" s="336" t="s">
        <v>14</v>
      </c>
      <c r="E13" s="337">
        <v>76164</v>
      </c>
      <c r="F13" s="335">
        <f>E13/E$19</f>
        <v>0.176626508818107</v>
      </c>
      <c r="G13" s="338" t="s">
        <v>21</v>
      </c>
      <c r="H13" s="339">
        <v>81664</v>
      </c>
      <c r="I13" s="335">
        <f>H13/H$19</f>
        <v>0.21012221793387367</v>
      </c>
      <c r="J13" s="340" t="s">
        <v>21</v>
      </c>
      <c r="K13" s="341">
        <v>122049</v>
      </c>
      <c r="L13" s="335">
        <f>K13/K$19</f>
        <v>0.4038308826448906</v>
      </c>
    </row>
    <row r="14" spans="1:12" s="108" customFormat="1" ht="15.75" customHeight="1">
      <c r="A14" s="333" t="s">
        <v>14</v>
      </c>
      <c r="B14" s="334">
        <v>134002</v>
      </c>
      <c r="C14" s="335">
        <f aca="true" t="shared" si="0" ref="C14:C18">B14/B$19</f>
        <v>0.2237711556605743</v>
      </c>
      <c r="D14" s="336" t="s">
        <v>237</v>
      </c>
      <c r="E14" s="337">
        <v>66267</v>
      </c>
      <c r="F14" s="335">
        <f aca="true" t="shared" si="1" ref="F14:F18">E14/E$19</f>
        <v>0.15367508087612908</v>
      </c>
      <c r="G14" s="338" t="s">
        <v>14</v>
      </c>
      <c r="H14" s="339">
        <v>57713</v>
      </c>
      <c r="I14" s="335">
        <f aca="true" t="shared" si="2" ref="I14:I18">H14/H$19</f>
        <v>0.14849607616107038</v>
      </c>
      <c r="J14" s="340" t="s">
        <v>14</v>
      </c>
      <c r="K14" s="341">
        <v>49920</v>
      </c>
      <c r="L14" s="335">
        <f aca="true" t="shared" si="3" ref="L14:L18">K14/K$19</f>
        <v>0.16517331286313644</v>
      </c>
    </row>
    <row r="15" spans="1:18" s="108" customFormat="1" ht="15">
      <c r="A15" s="333" t="s">
        <v>5</v>
      </c>
      <c r="B15" s="334">
        <v>42403</v>
      </c>
      <c r="C15" s="335">
        <f t="shared" si="0"/>
        <v>0.07080915444154066</v>
      </c>
      <c r="D15" s="336" t="s">
        <v>238</v>
      </c>
      <c r="E15" s="337">
        <v>59840</v>
      </c>
      <c r="F15" s="335">
        <f t="shared" si="1"/>
        <v>0.13877068283802743</v>
      </c>
      <c r="G15" s="338" t="s">
        <v>238</v>
      </c>
      <c r="H15" s="339">
        <v>34012</v>
      </c>
      <c r="I15" s="335">
        <f t="shared" si="2"/>
        <v>0.08751318667181268</v>
      </c>
      <c r="J15" s="340" t="s">
        <v>5</v>
      </c>
      <c r="K15" s="341">
        <v>29221</v>
      </c>
      <c r="L15" s="335">
        <f t="shared" si="3"/>
        <v>0.09668528395780669</v>
      </c>
      <c r="M15" s="320"/>
      <c r="N15" s="320"/>
      <c r="O15" s="320"/>
      <c r="P15" s="320"/>
      <c r="Q15" s="320"/>
      <c r="R15" s="320"/>
    </row>
    <row r="16" spans="1:18" s="108" customFormat="1" ht="15">
      <c r="A16" s="333" t="s">
        <v>238</v>
      </c>
      <c r="B16" s="334">
        <v>34025</v>
      </c>
      <c r="C16" s="335">
        <f t="shared" si="0"/>
        <v>0.056818656224168596</v>
      </c>
      <c r="D16" s="336" t="s">
        <v>21</v>
      </c>
      <c r="E16" s="337">
        <v>47485</v>
      </c>
      <c r="F16" s="335">
        <f t="shared" si="1"/>
        <v>0.11011908212840463</v>
      </c>
      <c r="G16" s="338" t="s">
        <v>5</v>
      </c>
      <c r="H16" s="339">
        <v>29649</v>
      </c>
      <c r="I16" s="335">
        <f t="shared" si="2"/>
        <v>0.07628714781937476</v>
      </c>
      <c r="J16" s="340" t="s">
        <v>23</v>
      </c>
      <c r="K16" s="341">
        <v>11701</v>
      </c>
      <c r="L16" s="335">
        <f t="shared" si="3"/>
        <v>0.0387158039625713</v>
      </c>
      <c r="M16" s="320"/>
      <c r="N16" s="320"/>
      <c r="O16" s="320"/>
      <c r="P16" s="320"/>
      <c r="Q16" s="320"/>
      <c r="R16" s="320"/>
    </row>
    <row r="17" spans="1:18" s="108" customFormat="1" ht="15">
      <c r="A17" s="333" t="s">
        <v>23</v>
      </c>
      <c r="B17" s="334">
        <v>33371</v>
      </c>
      <c r="C17" s="335">
        <f t="shared" si="0"/>
        <v>0.055726535690131675</v>
      </c>
      <c r="D17" s="336" t="s">
        <v>11</v>
      </c>
      <c r="E17" s="337">
        <v>31787</v>
      </c>
      <c r="F17" s="335">
        <f t="shared" si="1"/>
        <v>0.07371496817132984</v>
      </c>
      <c r="G17" s="338" t="s">
        <v>23</v>
      </c>
      <c r="H17" s="339">
        <v>26169</v>
      </c>
      <c r="I17" s="335">
        <f t="shared" si="2"/>
        <v>0.06733307603241992</v>
      </c>
      <c r="J17" s="340" t="s">
        <v>238</v>
      </c>
      <c r="K17" s="341">
        <v>11521</v>
      </c>
      <c r="L17" s="335">
        <f t="shared" si="3"/>
        <v>0.038120227113305184</v>
      </c>
      <c r="M17" s="320"/>
      <c r="N17" s="320"/>
      <c r="O17" s="320"/>
      <c r="P17" s="320"/>
      <c r="Q17" s="320"/>
      <c r="R17" s="320"/>
    </row>
    <row r="18" spans="1:18" s="108" customFormat="1" ht="15">
      <c r="A18" s="333" t="s">
        <v>278</v>
      </c>
      <c r="B18" s="334">
        <v>164709</v>
      </c>
      <c r="C18" s="335">
        <f t="shared" si="0"/>
        <v>0.27504905357903264</v>
      </c>
      <c r="D18" s="342" t="s">
        <v>278</v>
      </c>
      <c r="E18" s="337">
        <v>149672</v>
      </c>
      <c r="F18" s="335">
        <f t="shared" si="1"/>
        <v>0.34709367716800205</v>
      </c>
      <c r="G18" s="338" t="s">
        <v>278</v>
      </c>
      <c r="H18" s="339">
        <v>159443</v>
      </c>
      <c r="I18" s="335">
        <f t="shared" si="2"/>
        <v>0.4102482953814486</v>
      </c>
      <c r="J18" s="340" t="s">
        <v>278</v>
      </c>
      <c r="K18" s="341">
        <v>77816</v>
      </c>
      <c r="L18" s="335">
        <f t="shared" si="3"/>
        <v>0.25747448945828977</v>
      </c>
      <c r="M18" s="320"/>
      <c r="N18" s="320"/>
      <c r="O18" s="320"/>
      <c r="P18" s="320"/>
      <c r="Q18" s="320"/>
      <c r="R18" s="320"/>
    </row>
    <row r="19" spans="1:18" s="108" customFormat="1" ht="15">
      <c r="A19" s="147"/>
      <c r="B19" s="343">
        <f>SUM(B13:B18)</f>
        <v>598835</v>
      </c>
      <c r="C19" s="106"/>
      <c r="D19" s="106"/>
      <c r="E19" s="343">
        <f>SUM(E13:E18)</f>
        <v>431215</v>
      </c>
      <c r="F19" s="106"/>
      <c r="G19" s="106"/>
      <c r="H19" s="343">
        <f>SUM(H13:H18)</f>
        <v>388650</v>
      </c>
      <c r="I19" s="106"/>
      <c r="J19" s="340"/>
      <c r="K19" s="343">
        <f>SUM(K13:K18)</f>
        <v>302228</v>
      </c>
      <c r="L19" s="106"/>
      <c r="M19" s="320"/>
      <c r="N19" s="320"/>
      <c r="O19" s="320"/>
      <c r="P19" s="320"/>
      <c r="Q19" s="320"/>
      <c r="R19" s="320"/>
    </row>
    <row r="20" spans="1:18" s="108" customFormat="1" ht="15">
      <c r="A20" s="147"/>
      <c r="B20" s="107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320"/>
      <c r="N20" s="320"/>
      <c r="O20" s="320"/>
      <c r="P20" s="320"/>
      <c r="Q20" s="320"/>
      <c r="R20" s="320"/>
    </row>
    <row r="21" spans="1:18" s="108" customFormat="1" ht="15">
      <c r="A21" s="322"/>
      <c r="B21" s="321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</row>
    <row r="22" spans="1:18" s="108" customFormat="1" ht="15">
      <c r="A22" s="322"/>
      <c r="B22" s="321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</row>
  </sheetData>
  <hyperlinks>
    <hyperlink ref="H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showGridLines="0" zoomScale="80" zoomScaleNormal="80" zoomScaleSheetLayoutView="80" workbookViewId="0" topLeftCell="A1">
      <selection activeCell="K17" sqref="K17"/>
    </sheetView>
  </sheetViews>
  <sheetFormatPr defaultColWidth="11.421875" defaultRowHeight="15"/>
  <cols>
    <col min="1" max="1" width="25.7109375" style="1" customWidth="1"/>
    <col min="2" max="2" width="19.7109375" style="2" customWidth="1"/>
    <col min="3" max="5" width="19.7109375" style="1" customWidth="1"/>
    <col min="6" max="6" width="23.00390625" style="1" customWidth="1"/>
    <col min="7" max="7" width="17.140625" style="1" hidden="1" customWidth="1"/>
    <col min="8" max="8" width="13.57421875" style="1" hidden="1" customWidth="1"/>
    <col min="9" max="16384" width="11.421875" style="1" customWidth="1"/>
  </cols>
  <sheetData>
    <row r="1" ht="46.5" customHeight="1"/>
    <row r="2" spans="1:8" s="4" customFormat="1" ht="14.25" customHeight="1">
      <c r="A2" s="360"/>
      <c r="B2" s="360"/>
      <c r="C2" s="360"/>
      <c r="D2" s="360"/>
      <c r="E2" s="360"/>
      <c r="F2" s="360"/>
      <c r="G2" s="360"/>
      <c r="H2" s="360"/>
    </row>
    <row r="3" spans="1:9" s="4" customFormat="1" ht="14.25" customHeight="1">
      <c r="A3" s="360"/>
      <c r="B3" s="360"/>
      <c r="C3" s="360"/>
      <c r="D3" s="360"/>
      <c r="E3" s="360"/>
      <c r="F3" s="360"/>
      <c r="G3" s="360"/>
      <c r="H3" s="360"/>
      <c r="I3" s="65" t="s">
        <v>179</v>
      </c>
    </row>
    <row r="4" spans="1:9" s="4" customFormat="1" ht="14.25" customHeight="1">
      <c r="A4" s="360"/>
      <c r="B4" s="360"/>
      <c r="C4" s="360"/>
      <c r="D4" s="360"/>
      <c r="E4" s="360"/>
      <c r="F4" s="360"/>
      <c r="G4" s="360"/>
      <c r="H4" s="360"/>
      <c r="I4" s="65"/>
    </row>
    <row r="5" spans="1:8" s="4" customFormat="1" ht="14.25" customHeight="1">
      <c r="A5" s="360"/>
      <c r="B5" s="360"/>
      <c r="C5" s="360"/>
      <c r="D5" s="360"/>
      <c r="E5" s="360"/>
      <c r="F5" s="360"/>
      <c r="G5" s="360"/>
      <c r="H5" s="360"/>
    </row>
    <row r="6" spans="1:8" s="4" customFormat="1" ht="14.25" customHeight="1">
      <c r="A6" s="360"/>
      <c r="B6" s="360"/>
      <c r="C6" s="360"/>
      <c r="D6" s="360"/>
      <c r="E6" s="360"/>
      <c r="F6" s="360"/>
      <c r="G6" s="360"/>
      <c r="H6" s="360"/>
    </row>
    <row r="7" spans="1:8" s="4" customFormat="1" ht="14.25" customHeight="1">
      <c r="A7" s="360"/>
      <c r="B7" s="360"/>
      <c r="C7" s="360"/>
      <c r="D7" s="360"/>
      <c r="E7" s="360"/>
      <c r="F7" s="360"/>
      <c r="G7" s="360"/>
      <c r="H7" s="360"/>
    </row>
    <row r="8" spans="1:8" s="4" customFormat="1" ht="14.25" customHeight="1">
      <c r="A8" s="360"/>
      <c r="B8" s="360"/>
      <c r="C8" s="360"/>
      <c r="D8" s="360"/>
      <c r="E8" s="360"/>
      <c r="F8" s="360"/>
      <c r="G8" s="360"/>
      <c r="H8" s="360"/>
    </row>
    <row r="9" spans="1:8" s="4" customFormat="1" ht="14.25" customHeight="1">
      <c r="A9" s="360"/>
      <c r="B9" s="360"/>
      <c r="C9" s="360"/>
      <c r="D9" s="360"/>
      <c r="E9" s="360"/>
      <c r="F9" s="360"/>
      <c r="G9" s="360"/>
      <c r="H9" s="360"/>
    </row>
    <row r="10" spans="1:8" s="4" customFormat="1" ht="14.25" customHeight="1">
      <c r="A10" s="360"/>
      <c r="B10" s="360"/>
      <c r="C10" s="360"/>
      <c r="D10" s="360"/>
      <c r="E10" s="360"/>
      <c r="F10" s="360"/>
      <c r="G10" s="360"/>
      <c r="H10" s="360"/>
    </row>
    <row r="11" spans="1:8" s="4" customFormat="1" ht="14.25" customHeight="1">
      <c r="A11" s="360"/>
      <c r="B11" s="360"/>
      <c r="C11" s="360"/>
      <c r="D11" s="360"/>
      <c r="E11" s="360"/>
      <c r="F11" s="360"/>
      <c r="G11" s="360"/>
      <c r="H11" s="360"/>
    </row>
    <row r="12" spans="1:8" s="4" customFormat="1" ht="14.25" customHeight="1">
      <c r="A12" s="360"/>
      <c r="B12" s="360"/>
      <c r="C12" s="360"/>
      <c r="D12" s="360"/>
      <c r="E12" s="360"/>
      <c r="F12" s="360"/>
      <c r="G12" s="360"/>
      <c r="H12" s="360"/>
    </row>
    <row r="13" spans="1:8" s="4" customFormat="1" ht="14.25" customHeight="1">
      <c r="A13" s="360"/>
      <c r="B13" s="360"/>
      <c r="C13" s="360"/>
      <c r="D13" s="360"/>
      <c r="E13" s="360"/>
      <c r="F13" s="360"/>
      <c r="G13" s="360"/>
      <c r="H13" s="360"/>
    </row>
    <row r="14" spans="1:8" s="4" customFormat="1" ht="14.25" customHeight="1">
      <c r="A14" s="360"/>
      <c r="B14" s="360"/>
      <c r="C14" s="360"/>
      <c r="D14" s="360"/>
      <c r="E14" s="360"/>
      <c r="F14" s="360"/>
      <c r="G14" s="360"/>
      <c r="H14" s="360"/>
    </row>
    <row r="15" spans="1:8" s="4" customFormat="1" ht="14.25" customHeight="1">
      <c r="A15" s="360"/>
      <c r="B15" s="360"/>
      <c r="C15" s="360"/>
      <c r="D15" s="360"/>
      <c r="E15" s="360"/>
      <c r="F15" s="360"/>
      <c r="G15" s="360"/>
      <c r="H15" s="360"/>
    </row>
    <row r="16" spans="1:8" s="4" customFormat="1" ht="14.25" customHeight="1">
      <c r="A16" s="360"/>
      <c r="B16" s="360"/>
      <c r="C16" s="360"/>
      <c r="D16" s="360"/>
      <c r="E16" s="360"/>
      <c r="F16" s="360"/>
      <c r="G16" s="360"/>
      <c r="H16" s="360"/>
    </row>
    <row r="17" spans="1:8" s="4" customFormat="1" ht="14.25" customHeight="1">
      <c r="A17" s="360"/>
      <c r="B17" s="360"/>
      <c r="C17" s="360"/>
      <c r="D17" s="360"/>
      <c r="E17" s="360"/>
      <c r="F17" s="360"/>
      <c r="G17" s="360"/>
      <c r="H17" s="360"/>
    </row>
    <row r="18" spans="1:8" s="4" customFormat="1" ht="14.25" customHeight="1">
      <c r="A18" s="360"/>
      <c r="B18" s="360"/>
      <c r="C18" s="360"/>
      <c r="D18" s="360"/>
      <c r="E18" s="360"/>
      <c r="F18" s="360"/>
      <c r="G18" s="360"/>
      <c r="H18" s="360"/>
    </row>
    <row r="19" spans="1:8" s="4" customFormat="1" ht="14.25" customHeight="1">
      <c r="A19" s="360"/>
      <c r="B19" s="360"/>
      <c r="C19" s="360"/>
      <c r="D19" s="360"/>
      <c r="E19" s="360"/>
      <c r="F19" s="360"/>
      <c r="G19" s="360"/>
      <c r="H19" s="360"/>
    </row>
    <row r="20" spans="1:8" s="4" customFormat="1" ht="14.25" customHeight="1">
      <c r="A20" s="360"/>
      <c r="B20" s="360"/>
      <c r="C20" s="360"/>
      <c r="D20" s="360"/>
      <c r="E20" s="360"/>
      <c r="F20" s="360"/>
      <c r="G20" s="360"/>
      <c r="H20" s="360"/>
    </row>
    <row r="21" spans="1:8" s="4" customFormat="1" ht="14.25" customHeight="1">
      <c r="A21" s="360"/>
      <c r="B21" s="360"/>
      <c r="C21" s="360"/>
      <c r="D21" s="360"/>
      <c r="E21" s="360"/>
      <c r="F21" s="360"/>
      <c r="G21" s="360"/>
      <c r="H21" s="360"/>
    </row>
    <row r="22" spans="1:8" s="4" customFormat="1" ht="14.25" customHeight="1">
      <c r="A22" s="360"/>
      <c r="B22" s="360"/>
      <c r="C22" s="360"/>
      <c r="D22" s="360"/>
      <c r="E22" s="360"/>
      <c r="F22" s="360"/>
      <c r="G22" s="360"/>
      <c r="H22" s="360"/>
    </row>
    <row r="23" spans="1:8" s="4" customFormat="1" ht="14.25" customHeight="1">
      <c r="A23" s="360"/>
      <c r="B23" s="360"/>
      <c r="C23" s="360"/>
      <c r="D23" s="360"/>
      <c r="E23" s="360"/>
      <c r="F23" s="360"/>
      <c r="G23" s="360"/>
      <c r="H23" s="360"/>
    </row>
    <row r="24" spans="1:8" s="4" customFormat="1" ht="14.25" customHeight="1">
      <c r="A24" s="360"/>
      <c r="B24" s="360"/>
      <c r="C24" s="360"/>
      <c r="D24" s="360"/>
      <c r="E24" s="360"/>
      <c r="F24" s="360"/>
      <c r="G24" s="360"/>
      <c r="H24" s="360"/>
    </row>
    <row r="25" spans="1:8" s="4" customFormat="1" ht="14.25" customHeight="1">
      <c r="A25" s="360"/>
      <c r="B25" s="360"/>
      <c r="C25" s="360"/>
      <c r="D25" s="360"/>
      <c r="E25" s="360"/>
      <c r="F25" s="360"/>
      <c r="G25" s="360"/>
      <c r="H25" s="360"/>
    </row>
    <row r="26" spans="1:8" s="4" customFormat="1" ht="14.25" customHeight="1">
      <c r="A26" s="360"/>
      <c r="B26" s="360"/>
      <c r="C26" s="360"/>
      <c r="D26" s="360"/>
      <c r="E26" s="360"/>
      <c r="F26" s="360"/>
      <c r="G26" s="360"/>
      <c r="H26" s="360"/>
    </row>
    <row r="27" spans="1:8" s="4" customFormat="1" ht="21.75" customHeight="1">
      <c r="A27" s="360"/>
      <c r="B27" s="360"/>
      <c r="C27" s="360"/>
      <c r="D27" s="360"/>
      <c r="E27" s="360"/>
      <c r="F27" s="360"/>
      <c r="G27" s="360"/>
      <c r="H27" s="360"/>
    </row>
    <row r="28" spans="1:8" s="4" customFormat="1" ht="17.25" customHeight="1">
      <c r="A28" s="361"/>
      <c r="B28" s="361"/>
      <c r="C28" s="361"/>
      <c r="D28" s="361"/>
      <c r="E28" s="361"/>
      <c r="F28" s="361"/>
      <c r="G28" s="361"/>
      <c r="H28" s="361"/>
    </row>
    <row r="29" spans="1:8" s="4" customFormat="1" ht="33" customHeight="1">
      <c r="A29" s="361"/>
      <c r="B29" s="361"/>
      <c r="C29" s="32"/>
      <c r="D29" s="32"/>
      <c r="E29" s="32"/>
      <c r="F29" s="32"/>
      <c r="G29" s="32"/>
      <c r="H29" s="32"/>
    </row>
    <row r="30" s="4" customFormat="1" ht="15">
      <c r="B30" s="40"/>
    </row>
    <row r="31" s="4" customFormat="1" ht="15">
      <c r="B31" s="40"/>
    </row>
    <row r="32" s="108" customFormat="1" ht="15">
      <c r="B32" s="113"/>
    </row>
    <row r="33" s="108" customFormat="1" ht="15">
      <c r="B33" s="113"/>
    </row>
    <row r="34" s="108" customFormat="1" ht="15">
      <c r="B34" s="113"/>
    </row>
    <row r="35" s="108" customFormat="1" ht="15">
      <c r="B35" s="113"/>
    </row>
    <row r="36" spans="1:4" s="108" customFormat="1" ht="15">
      <c r="A36" s="106"/>
      <c r="B36" s="107"/>
      <c r="C36" s="106"/>
      <c r="D36" s="106"/>
    </row>
    <row r="37" spans="1:4" s="108" customFormat="1" ht="15">
      <c r="A37" s="106"/>
      <c r="B37" s="107"/>
      <c r="C37" s="106"/>
      <c r="D37" s="106"/>
    </row>
    <row r="38" spans="1:4" s="108" customFormat="1" ht="15">
      <c r="A38" s="133" t="s">
        <v>25</v>
      </c>
      <c r="B38" s="133" t="s">
        <v>26</v>
      </c>
      <c r="C38" s="106"/>
      <c r="D38" s="106"/>
    </row>
    <row r="39" spans="1:4" s="108" customFormat="1" ht="15">
      <c r="A39" s="134" t="s">
        <v>252</v>
      </c>
      <c r="B39" s="106">
        <f>B51+B52</f>
        <v>541687</v>
      </c>
      <c r="C39" s="122">
        <f aca="true" t="shared" si="0" ref="C39:C47">B39/$B$47</f>
        <v>0.28134206032301357</v>
      </c>
      <c r="D39" s="122">
        <f>B39/$B$47</f>
        <v>0.28134206032301357</v>
      </c>
    </row>
    <row r="40" spans="1:4" s="108" customFormat="1" ht="15">
      <c r="A40" s="106" t="s">
        <v>253</v>
      </c>
      <c r="B40" s="106">
        <f>B53+B54</f>
        <v>145688</v>
      </c>
      <c r="C40" s="122">
        <f t="shared" si="0"/>
        <v>0.07566761263301354</v>
      </c>
      <c r="D40" s="122">
        <f aca="true" t="shared" si="1" ref="D40:D45">B40/$B$47</f>
        <v>0.07566761263301354</v>
      </c>
    </row>
    <row r="41" spans="1:4" s="108" customFormat="1" ht="15">
      <c r="A41" s="106" t="s">
        <v>254</v>
      </c>
      <c r="B41" s="106">
        <f>B55+B56</f>
        <v>178584</v>
      </c>
      <c r="C41" s="122">
        <f t="shared" si="0"/>
        <v>0.092753177574365</v>
      </c>
      <c r="D41" s="122">
        <f t="shared" si="1"/>
        <v>0.092753177574365</v>
      </c>
    </row>
    <row r="42" spans="1:4" s="108" customFormat="1" ht="15">
      <c r="A42" s="106" t="s">
        <v>255</v>
      </c>
      <c r="B42" s="106">
        <f>B57+B58</f>
        <v>229120</v>
      </c>
      <c r="C42" s="122">
        <f t="shared" si="0"/>
        <v>0.11900062741252582</v>
      </c>
      <c r="D42" s="122">
        <f t="shared" si="1"/>
        <v>0.11900062741252582</v>
      </c>
    </row>
    <row r="43" spans="1:4" s="108" customFormat="1" ht="15">
      <c r="A43" s="106" t="s">
        <v>256</v>
      </c>
      <c r="B43" s="106">
        <f>B59+B60</f>
        <v>318683</v>
      </c>
      <c r="C43" s="122">
        <f t="shared" si="0"/>
        <v>0.16551796851303233</v>
      </c>
      <c r="D43" s="122">
        <f t="shared" si="1"/>
        <v>0.16551796851303233</v>
      </c>
    </row>
    <row r="44" spans="1:4" s="108" customFormat="1" ht="15">
      <c r="A44" s="106" t="s">
        <v>257</v>
      </c>
      <c r="B44" s="106">
        <f>B61+B62</f>
        <v>320681</v>
      </c>
      <c r="C44" s="122">
        <f t="shared" si="0"/>
        <v>0.16655569221052807</v>
      </c>
      <c r="D44" s="122">
        <f t="shared" si="1"/>
        <v>0.16655569221052807</v>
      </c>
    </row>
    <row r="45" spans="1:4" s="108" customFormat="1" ht="15">
      <c r="A45" s="123" t="s">
        <v>258</v>
      </c>
      <c r="B45" s="106">
        <f>B63+B64</f>
        <v>190925</v>
      </c>
      <c r="C45" s="122">
        <f t="shared" si="0"/>
        <v>0.0991628613335217</v>
      </c>
      <c r="D45" s="122">
        <f t="shared" si="1"/>
        <v>0.0991628613335217</v>
      </c>
    </row>
    <row r="46" spans="1:4" s="108" customFormat="1" ht="15">
      <c r="A46" s="123"/>
      <c r="B46" s="106"/>
      <c r="C46" s="122"/>
      <c r="D46" s="122"/>
    </row>
    <row r="47" spans="1:4" s="108" customFormat="1" ht="15">
      <c r="A47" s="106"/>
      <c r="B47" s="135">
        <f>SUM(B39:B46)</f>
        <v>1925368</v>
      </c>
      <c r="C47" s="122">
        <f t="shared" si="0"/>
        <v>1</v>
      </c>
      <c r="D47" s="106"/>
    </row>
    <row r="48" spans="1:4" s="108" customFormat="1" ht="15">
      <c r="A48" s="106"/>
      <c r="B48" s="107"/>
      <c r="C48" s="106"/>
      <c r="D48" s="106"/>
    </row>
    <row r="49" spans="1:4" s="108" customFormat="1" ht="15">
      <c r="A49" s="106"/>
      <c r="B49" s="107"/>
      <c r="C49" s="106"/>
      <c r="D49" s="106"/>
    </row>
    <row r="50" s="108" customFormat="1" ht="15">
      <c r="B50" s="113">
        <f>SUM(B51:B64)</f>
        <v>1925368</v>
      </c>
    </row>
    <row r="51" spans="1:3" s="108" customFormat="1" ht="15">
      <c r="A51" s="131" t="s">
        <v>275</v>
      </c>
      <c r="B51" s="113">
        <v>494500</v>
      </c>
      <c r="C51" s="132">
        <f>B51/$B$50</f>
        <v>0.2568340182240486</v>
      </c>
    </row>
    <row r="52" spans="1:3" s="108" customFormat="1" ht="15">
      <c r="A52" s="131" t="s">
        <v>241</v>
      </c>
      <c r="B52" s="113">
        <v>47187</v>
      </c>
      <c r="C52" s="132">
        <f aca="true" t="shared" si="2" ref="C52:C64">B52/$B$50</f>
        <v>0.024508042098964976</v>
      </c>
    </row>
    <row r="53" spans="1:3" s="108" customFormat="1" ht="15">
      <c r="A53" s="131" t="s">
        <v>242</v>
      </c>
      <c r="B53" s="113">
        <v>65282</v>
      </c>
      <c r="C53" s="132">
        <f t="shared" si="2"/>
        <v>0.033906245455414236</v>
      </c>
    </row>
    <row r="54" spans="1:3" s="108" customFormat="1" ht="15">
      <c r="A54" s="131" t="s">
        <v>243</v>
      </c>
      <c r="B54" s="113">
        <v>80406</v>
      </c>
      <c r="C54" s="132">
        <f t="shared" si="2"/>
        <v>0.0417613671775993</v>
      </c>
    </row>
    <row r="55" spans="1:3" s="108" customFormat="1" ht="15">
      <c r="A55" s="131" t="s">
        <v>244</v>
      </c>
      <c r="B55" s="113">
        <v>88551</v>
      </c>
      <c r="C55" s="132">
        <f t="shared" si="2"/>
        <v>0.04599172729576891</v>
      </c>
    </row>
    <row r="56" spans="1:3" s="108" customFormat="1" ht="15">
      <c r="A56" s="131" t="s">
        <v>245</v>
      </c>
      <c r="B56" s="113">
        <v>90033</v>
      </c>
      <c r="C56" s="132">
        <f t="shared" si="2"/>
        <v>0.046761450278596094</v>
      </c>
    </row>
    <row r="57" spans="1:3" s="108" customFormat="1" ht="15">
      <c r="A57" s="131" t="s">
        <v>246</v>
      </c>
      <c r="B57" s="113">
        <v>115195</v>
      </c>
      <c r="C57" s="132">
        <f t="shared" si="2"/>
        <v>0.059830120787298845</v>
      </c>
    </row>
    <row r="58" spans="1:3" s="108" customFormat="1" ht="15">
      <c r="A58" s="131" t="s">
        <v>247</v>
      </c>
      <c r="B58" s="113">
        <v>113925</v>
      </c>
      <c r="C58" s="132">
        <f t="shared" si="2"/>
        <v>0.05917050662522697</v>
      </c>
    </row>
    <row r="59" spans="1:3" s="108" customFormat="1" ht="15">
      <c r="A59" s="131" t="s">
        <v>248</v>
      </c>
      <c r="B59" s="113">
        <v>157338</v>
      </c>
      <c r="C59" s="132">
        <f t="shared" si="2"/>
        <v>0.08171840396225553</v>
      </c>
    </row>
    <row r="60" spans="1:3" s="108" customFormat="1" ht="15">
      <c r="A60" s="131" t="s">
        <v>249</v>
      </c>
      <c r="B60" s="113">
        <v>161345</v>
      </c>
      <c r="C60" s="132">
        <f t="shared" si="2"/>
        <v>0.08379956455077679</v>
      </c>
    </row>
    <row r="61" spans="1:3" s="108" customFormat="1" ht="15">
      <c r="A61" s="131" t="s">
        <v>250</v>
      </c>
      <c r="B61" s="113">
        <v>161434</v>
      </c>
      <c r="C61" s="132">
        <f t="shared" si="2"/>
        <v>0.08384578948024482</v>
      </c>
    </row>
    <row r="62" spans="1:3" s="108" customFormat="1" ht="15">
      <c r="A62" s="131" t="s">
        <v>251</v>
      </c>
      <c r="B62" s="113">
        <v>159247</v>
      </c>
      <c r="C62" s="132">
        <f t="shared" si="2"/>
        <v>0.08270990273028325</v>
      </c>
    </row>
    <row r="63" spans="1:3" s="108" customFormat="1" ht="15">
      <c r="A63" s="131" t="s">
        <v>276</v>
      </c>
      <c r="B63" s="113">
        <v>167327</v>
      </c>
      <c r="C63" s="132">
        <f t="shared" si="2"/>
        <v>0.08690650306850431</v>
      </c>
    </row>
    <row r="64" spans="1:3" s="108" customFormat="1" ht="15">
      <c r="A64" s="131" t="s">
        <v>277</v>
      </c>
      <c r="B64" s="113">
        <v>23598</v>
      </c>
      <c r="C64" s="132">
        <f t="shared" si="2"/>
        <v>0.012256358265017388</v>
      </c>
    </row>
  </sheetData>
  <mergeCells count="4">
    <mergeCell ref="A2:H27"/>
    <mergeCell ref="A28:A29"/>
    <mergeCell ref="B28:B29"/>
    <mergeCell ref="C28:H28"/>
  </mergeCells>
  <hyperlinks>
    <hyperlink ref="I3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0"/>
  <sheetViews>
    <sheetView showGridLines="0" zoomScale="80" zoomScaleNormal="80" zoomScaleSheetLayoutView="80" workbookViewId="0" topLeftCell="A1">
      <selection activeCell="O20" sqref="O20"/>
    </sheetView>
  </sheetViews>
  <sheetFormatPr defaultColWidth="11.421875" defaultRowHeight="15"/>
  <cols>
    <col min="1" max="1" width="45.00390625" style="1" customWidth="1"/>
    <col min="2" max="2" width="14.57421875" style="2" customWidth="1"/>
    <col min="3" max="6" width="15.7109375" style="1" customWidth="1"/>
    <col min="7" max="7" width="4.140625" style="1" customWidth="1"/>
    <col min="8" max="8" width="18.28125" style="1" customWidth="1"/>
    <col min="9" max="9" width="13.140625" style="1" customWidth="1"/>
    <col min="10" max="10" width="17.8515625" style="1" customWidth="1"/>
    <col min="11" max="14" width="15.7109375" style="1" customWidth="1"/>
    <col min="15" max="16384" width="11.421875" style="1" customWidth="1"/>
  </cols>
  <sheetData>
    <row r="1" ht="53.25" customHeight="1"/>
    <row r="2" ht="53.25" customHeight="1">
      <c r="H2" s="65" t="s">
        <v>179</v>
      </c>
    </row>
    <row r="3" ht="53.25" customHeight="1"/>
    <row r="4" ht="53.25" customHeight="1"/>
    <row r="5" ht="53.25" customHeight="1"/>
    <row r="6" ht="53.25" customHeight="1"/>
    <row r="7" ht="53.25" customHeight="1"/>
    <row r="8" ht="53.25" customHeight="1"/>
    <row r="9" ht="53.25" customHeight="1"/>
    <row r="10" ht="53.25" customHeight="1"/>
    <row r="11" s="67" customFormat="1" ht="53.25" customHeight="1">
      <c r="B11" s="68"/>
    </row>
    <row r="12" s="67" customFormat="1" ht="53.25" customHeight="1">
      <c r="B12" s="68"/>
    </row>
    <row r="13" s="67" customFormat="1" ht="53.25" customHeight="1">
      <c r="B13" s="68"/>
    </row>
    <row r="14" spans="1:14" s="67" customFormat="1" ht="15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</row>
    <row r="15" spans="1:14" s="104" customFormat="1" ht="30" customHeight="1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</row>
    <row r="16" s="106" customFormat="1" ht="15">
      <c r="B16" s="107"/>
    </row>
    <row r="17" spans="2:9" s="106" customFormat="1" ht="15">
      <c r="B17" s="107"/>
      <c r="C17" s="136"/>
      <c r="D17" s="136"/>
      <c r="E17" s="136"/>
      <c r="F17" s="136"/>
      <c r="G17" s="136"/>
      <c r="H17" s="136"/>
      <c r="I17" s="136"/>
    </row>
    <row r="18" spans="1:14" s="106" customFormat="1" ht="15">
      <c r="A18" s="133" t="s">
        <v>0</v>
      </c>
      <c r="B18" s="133" t="s">
        <v>1</v>
      </c>
      <c r="C18" s="137" t="s">
        <v>259</v>
      </c>
      <c r="D18" s="137" t="s">
        <v>253</v>
      </c>
      <c r="E18" s="137" t="s">
        <v>254</v>
      </c>
      <c r="F18" s="137" t="s">
        <v>255</v>
      </c>
      <c r="G18" s="137" t="s">
        <v>256</v>
      </c>
      <c r="H18" s="137" t="s">
        <v>257</v>
      </c>
      <c r="I18" s="137" t="s">
        <v>258</v>
      </c>
      <c r="J18" s="133"/>
      <c r="K18" s="133"/>
      <c r="L18" s="133"/>
      <c r="M18" s="133"/>
      <c r="N18" s="133"/>
    </row>
    <row r="19" s="106" customFormat="1" ht="15">
      <c r="B19" s="107"/>
    </row>
    <row r="20" spans="1:14" s="106" customFormat="1" ht="18" customHeight="1">
      <c r="A20" s="138" t="s">
        <v>21</v>
      </c>
      <c r="B20" s="126">
        <f>SUM(C20:I20)</f>
        <v>492568</v>
      </c>
      <c r="C20" s="139">
        <v>107688</v>
      </c>
      <c r="D20" s="139">
        <v>38909</v>
      </c>
      <c r="E20" s="140">
        <v>47711</v>
      </c>
      <c r="F20" s="140">
        <v>64301</v>
      </c>
      <c r="G20" s="140">
        <v>87950</v>
      </c>
      <c r="H20" s="140">
        <v>92142</v>
      </c>
      <c r="I20" s="140">
        <v>53867</v>
      </c>
      <c r="J20" s="126"/>
      <c r="K20" s="126"/>
      <c r="L20" s="126"/>
      <c r="M20" s="126"/>
      <c r="N20" s="126"/>
    </row>
    <row r="21" spans="1:14" s="106" customFormat="1" ht="18" customHeight="1">
      <c r="A21" s="141" t="s">
        <v>14</v>
      </c>
      <c r="B21" s="126">
        <f aca="true" t="shared" si="0" ref="B21:B24">SUM(C21:I21)</f>
        <v>362857</v>
      </c>
      <c r="C21" s="142">
        <v>88515</v>
      </c>
      <c r="D21" s="142">
        <v>25994</v>
      </c>
      <c r="E21" s="142">
        <v>31872</v>
      </c>
      <c r="F21" s="142">
        <v>41217</v>
      </c>
      <c r="G21" s="142">
        <v>64714</v>
      </c>
      <c r="H21" s="142">
        <v>71465</v>
      </c>
      <c r="I21" s="142">
        <v>39080</v>
      </c>
      <c r="J21" s="126"/>
      <c r="K21" s="126"/>
      <c r="L21" s="126"/>
      <c r="M21" s="126"/>
      <c r="N21" s="126"/>
    </row>
    <row r="22" spans="1:14" s="106" customFormat="1" ht="18" customHeight="1">
      <c r="A22" s="141" t="s">
        <v>238</v>
      </c>
      <c r="B22" s="126">
        <f t="shared" si="0"/>
        <v>152231</v>
      </c>
      <c r="C22" s="142">
        <v>53386</v>
      </c>
      <c r="D22" s="142">
        <v>9498</v>
      </c>
      <c r="E22" s="142">
        <v>13422</v>
      </c>
      <c r="F22" s="142">
        <v>16937</v>
      </c>
      <c r="G22" s="142">
        <v>23278</v>
      </c>
      <c r="H22" s="142">
        <v>22894</v>
      </c>
      <c r="I22" s="142">
        <v>12816</v>
      </c>
      <c r="J22" s="126"/>
      <c r="K22" s="126"/>
      <c r="L22" s="126"/>
      <c r="M22" s="126"/>
      <c r="N22" s="126"/>
    </row>
    <row r="23" spans="1:14" s="106" customFormat="1" ht="18" customHeight="1">
      <c r="A23" s="141" t="s">
        <v>5</v>
      </c>
      <c r="B23" s="126">
        <f t="shared" si="0"/>
        <v>124069</v>
      </c>
      <c r="C23" s="142">
        <v>50490</v>
      </c>
      <c r="D23" s="142">
        <v>11533</v>
      </c>
      <c r="E23" s="142">
        <v>12043</v>
      </c>
      <c r="F23" s="142">
        <v>13167</v>
      </c>
      <c r="G23" s="142">
        <v>14621</v>
      </c>
      <c r="H23" s="142">
        <v>13003</v>
      </c>
      <c r="I23" s="142">
        <v>9212</v>
      </c>
      <c r="J23" s="126"/>
      <c r="K23" s="126"/>
      <c r="L23" s="126"/>
      <c r="M23" s="126"/>
      <c r="N23" s="126"/>
    </row>
    <row r="24" spans="1:14" s="106" customFormat="1" ht="18" customHeight="1">
      <c r="A24" s="141" t="s">
        <v>32</v>
      </c>
      <c r="B24" s="126">
        <f t="shared" si="0"/>
        <v>793643</v>
      </c>
      <c r="C24" s="142">
        <v>241608</v>
      </c>
      <c r="D24" s="142">
        <v>59754</v>
      </c>
      <c r="E24" s="142">
        <v>73536</v>
      </c>
      <c r="F24" s="142">
        <v>93498</v>
      </c>
      <c r="G24" s="142">
        <v>128120</v>
      </c>
      <c r="H24" s="142">
        <v>121177</v>
      </c>
      <c r="I24" s="142">
        <v>75950</v>
      </c>
      <c r="J24" s="126"/>
      <c r="K24" s="126"/>
      <c r="L24" s="126"/>
      <c r="M24" s="126"/>
      <c r="N24" s="126"/>
    </row>
    <row r="25" spans="1:14" s="106" customFormat="1" ht="18" customHeight="1">
      <c r="A25" s="141"/>
      <c r="B25" s="126" t="s">
        <v>147</v>
      </c>
      <c r="C25" s="137" t="s">
        <v>259</v>
      </c>
      <c r="D25" s="137" t="s">
        <v>253</v>
      </c>
      <c r="E25" s="137" t="s">
        <v>254</v>
      </c>
      <c r="F25" s="137" t="s">
        <v>255</v>
      </c>
      <c r="G25" s="137" t="s">
        <v>256</v>
      </c>
      <c r="H25" s="137" t="s">
        <v>257</v>
      </c>
      <c r="I25" s="137" t="s">
        <v>258</v>
      </c>
      <c r="J25" s="126"/>
      <c r="K25" s="126"/>
      <c r="L25" s="126"/>
      <c r="M25" s="126"/>
      <c r="N25" s="126"/>
    </row>
    <row r="26" spans="1:14" s="106" customFormat="1" ht="18" customHeight="1">
      <c r="A26" s="141"/>
      <c r="B26" s="141" t="s">
        <v>32</v>
      </c>
      <c r="C26" s="143">
        <f>C24/$B$24</f>
        <v>0.30442906949346243</v>
      </c>
      <c r="D26" s="143">
        <f aca="true" t="shared" si="1" ref="D26:I26">D24/$B$24</f>
        <v>0.07529077935545327</v>
      </c>
      <c r="E26" s="143">
        <f t="shared" si="1"/>
        <v>0.09265626988457026</v>
      </c>
      <c r="F26" s="143">
        <f t="shared" si="1"/>
        <v>0.11780863688081417</v>
      </c>
      <c r="G26" s="143">
        <f t="shared" si="1"/>
        <v>0.16143278526995136</v>
      </c>
      <c r="H26" s="143">
        <f>H24/$B$24</f>
        <v>0.15268451936198013</v>
      </c>
      <c r="I26" s="143">
        <f t="shared" si="1"/>
        <v>0.09569793975376838</v>
      </c>
      <c r="J26" s="144">
        <f>SUM(C26:I26)</f>
        <v>0.9999999999999999</v>
      </c>
      <c r="K26" s="126"/>
      <c r="L26" s="126"/>
      <c r="M26" s="126"/>
      <c r="N26" s="126"/>
    </row>
    <row r="27" spans="1:14" s="106" customFormat="1" ht="18" customHeight="1">
      <c r="A27" s="141"/>
      <c r="B27" s="141" t="s">
        <v>64</v>
      </c>
      <c r="C27" s="143">
        <f>C23/$B$23</f>
        <v>0.4069509708307474</v>
      </c>
      <c r="D27" s="143">
        <f aca="true" t="shared" si="2" ref="D27:I27">D23/$B$23</f>
        <v>0.09295633881146781</v>
      </c>
      <c r="E27" s="143">
        <f t="shared" si="2"/>
        <v>0.09706695467844506</v>
      </c>
      <c r="F27" s="143">
        <f>F23/$B$23</f>
        <v>0.10612642964801844</v>
      </c>
      <c r="G27" s="143">
        <f t="shared" si="2"/>
        <v>0.11784571488445945</v>
      </c>
      <c r="H27" s="143">
        <f t="shared" si="2"/>
        <v>0.10480458454569634</v>
      </c>
      <c r="I27" s="143">
        <f t="shared" si="2"/>
        <v>0.07424900660116548</v>
      </c>
      <c r="J27" s="144">
        <f>SUM(C27:I27)</f>
        <v>1</v>
      </c>
      <c r="K27" s="126"/>
      <c r="L27" s="126"/>
      <c r="M27" s="126"/>
      <c r="N27" s="126"/>
    </row>
    <row r="28" spans="1:14" s="106" customFormat="1" ht="18" customHeight="1">
      <c r="A28" s="141"/>
      <c r="B28" s="141" t="s">
        <v>17</v>
      </c>
      <c r="C28" s="143">
        <f>C22/$B$22</f>
        <v>0.35069072659313805</v>
      </c>
      <c r="D28" s="143">
        <f aca="true" t="shared" si="3" ref="D28:I28">D22/$B$22</f>
        <v>0.062392022649788804</v>
      </c>
      <c r="E28" s="143">
        <f>E22/$B$22</f>
        <v>0.08816863845077547</v>
      </c>
      <c r="F28" s="143">
        <f t="shared" si="3"/>
        <v>0.11125854786475817</v>
      </c>
      <c r="G28" s="143">
        <f t="shared" si="3"/>
        <v>0.15291235030972666</v>
      </c>
      <c r="H28" s="143">
        <f t="shared" si="3"/>
        <v>0.1503898680295078</v>
      </c>
      <c r="I28" s="143">
        <f t="shared" si="3"/>
        <v>0.08418784610230505</v>
      </c>
      <c r="J28" s="144">
        <f>SUM(C28:I28)</f>
        <v>1</v>
      </c>
      <c r="K28" s="126"/>
      <c r="L28" s="126"/>
      <c r="M28" s="126"/>
      <c r="N28" s="126"/>
    </row>
    <row r="29" spans="1:14" s="106" customFormat="1" ht="18" customHeight="1">
      <c r="A29" s="141"/>
      <c r="B29" s="141" t="s">
        <v>14</v>
      </c>
      <c r="C29" s="143">
        <f>C21/$B$21</f>
        <v>0.24393907241695764</v>
      </c>
      <c r="D29" s="143">
        <f>D21/$B$21</f>
        <v>0.07163703607757325</v>
      </c>
      <c r="E29" s="143">
        <f aca="true" t="shared" si="4" ref="E29:I29">E21/$B$21</f>
        <v>0.08783625505364372</v>
      </c>
      <c r="F29" s="143">
        <f t="shared" si="4"/>
        <v>0.113590202200867</v>
      </c>
      <c r="G29" s="143">
        <f t="shared" si="4"/>
        <v>0.17834573950619664</v>
      </c>
      <c r="H29" s="143">
        <f t="shared" si="4"/>
        <v>0.19695086494128541</v>
      </c>
      <c r="I29" s="143">
        <f t="shared" si="4"/>
        <v>0.1077008298034763</v>
      </c>
      <c r="J29" s="144">
        <f>SUM(C29:I29)</f>
        <v>1</v>
      </c>
      <c r="K29" s="126"/>
      <c r="L29" s="126"/>
      <c r="M29" s="126"/>
      <c r="N29" s="126"/>
    </row>
    <row r="30" spans="1:14" s="106" customFormat="1" ht="18" customHeight="1">
      <c r="A30" s="141"/>
      <c r="B30" s="138" t="s">
        <v>145</v>
      </c>
      <c r="C30" s="143">
        <f>C20/$B$20</f>
        <v>0.21862565168667067</v>
      </c>
      <c r="D30" s="143">
        <f aca="true" t="shared" si="5" ref="D30:I30">D20/$B$20</f>
        <v>0.07899213915642105</v>
      </c>
      <c r="E30" s="143">
        <f t="shared" si="5"/>
        <v>0.09686175309804941</v>
      </c>
      <c r="F30" s="143">
        <f t="shared" si="5"/>
        <v>0.13054238196553572</v>
      </c>
      <c r="G30" s="143">
        <f t="shared" si="5"/>
        <v>0.17855402705819298</v>
      </c>
      <c r="H30" s="143">
        <f t="shared" si="5"/>
        <v>0.18706452713127933</v>
      </c>
      <c r="I30" s="143">
        <f t="shared" si="5"/>
        <v>0.10935951990385084</v>
      </c>
      <c r="J30" s="144">
        <f>SUM(C30:I30)</f>
        <v>1</v>
      </c>
      <c r="K30" s="126"/>
      <c r="L30" s="126"/>
      <c r="M30" s="126"/>
      <c r="N30" s="126"/>
    </row>
    <row r="31" s="106" customFormat="1" ht="15">
      <c r="B31" s="107"/>
    </row>
    <row r="32" s="106" customFormat="1" ht="15">
      <c r="B32" s="107"/>
    </row>
    <row r="33" s="104" customFormat="1" ht="15">
      <c r="B33" s="105"/>
    </row>
    <row r="34" s="104" customFormat="1" ht="15">
      <c r="B34" s="105"/>
    </row>
    <row r="35" s="104" customFormat="1" ht="15">
      <c r="B35" s="105"/>
    </row>
    <row r="36" s="104" customFormat="1" ht="15">
      <c r="B36" s="105"/>
    </row>
    <row r="37" s="104" customFormat="1" ht="15">
      <c r="B37" s="105"/>
    </row>
    <row r="38" s="104" customFormat="1" ht="15">
      <c r="B38" s="105"/>
    </row>
    <row r="39" s="104" customFormat="1" ht="15">
      <c r="B39" s="105"/>
    </row>
    <row r="40" s="104" customFormat="1" ht="15">
      <c r="B40" s="105"/>
    </row>
    <row r="41" s="104" customFormat="1" ht="15">
      <c r="B41" s="105"/>
    </row>
    <row r="42" s="104" customFormat="1" ht="15">
      <c r="B42" s="105"/>
    </row>
    <row r="43" s="104" customFormat="1" ht="15">
      <c r="B43" s="105"/>
    </row>
    <row r="66" s="67" customFormat="1" ht="15">
      <c r="B66" s="68"/>
    </row>
    <row r="67" s="67" customFormat="1" ht="15">
      <c r="B67" s="68"/>
    </row>
    <row r="68" s="67" customFormat="1" ht="15">
      <c r="B68" s="68"/>
    </row>
    <row r="69" s="67" customFormat="1" ht="15">
      <c r="B69" s="68"/>
    </row>
    <row r="70" s="67" customFormat="1" ht="15">
      <c r="B70" s="68"/>
    </row>
    <row r="71" s="67" customFormat="1" ht="15">
      <c r="B71" s="68"/>
    </row>
    <row r="72" s="67" customFormat="1" ht="15">
      <c r="B72" s="68"/>
    </row>
    <row r="73" s="67" customFormat="1" ht="15">
      <c r="B73" s="68"/>
    </row>
    <row r="74" s="67" customFormat="1" ht="15">
      <c r="B74" s="68"/>
    </row>
    <row r="75" s="67" customFormat="1" ht="15">
      <c r="B75" s="68"/>
    </row>
    <row r="76" s="67" customFormat="1" ht="15">
      <c r="B76" s="68"/>
    </row>
    <row r="77" s="67" customFormat="1" ht="15">
      <c r="B77" s="68"/>
    </row>
    <row r="78" s="67" customFormat="1" ht="15">
      <c r="B78" s="68"/>
    </row>
    <row r="79" s="67" customFormat="1" ht="15">
      <c r="B79" s="68"/>
    </row>
    <row r="80" s="67" customFormat="1" ht="15">
      <c r="B80" s="68"/>
    </row>
    <row r="81" s="67" customFormat="1" ht="15">
      <c r="B81" s="68"/>
    </row>
    <row r="82" s="67" customFormat="1" ht="15">
      <c r="B82" s="68"/>
    </row>
    <row r="83" s="67" customFormat="1" ht="15">
      <c r="B83" s="68"/>
    </row>
    <row r="84" s="67" customFormat="1" ht="15">
      <c r="B84" s="68"/>
    </row>
    <row r="85" s="67" customFormat="1" ht="15">
      <c r="B85" s="68"/>
    </row>
    <row r="86" s="67" customFormat="1" ht="15">
      <c r="B86" s="68"/>
    </row>
    <row r="87" s="67" customFormat="1" ht="15">
      <c r="B87" s="68"/>
    </row>
    <row r="88" s="67" customFormat="1" ht="15">
      <c r="B88" s="68"/>
    </row>
    <row r="89" s="67" customFormat="1" ht="15">
      <c r="B89" s="68"/>
    </row>
    <row r="90" s="67" customFormat="1" ht="15">
      <c r="B90" s="68"/>
    </row>
  </sheetData>
  <mergeCells count="1">
    <mergeCell ref="A14:N15"/>
  </mergeCells>
  <hyperlinks>
    <hyperlink ref="H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zoomScale="80" zoomScaleNormal="80" zoomScaleSheetLayoutView="80" workbookViewId="0" topLeftCell="A1">
      <selection activeCell="J1" sqref="J1"/>
    </sheetView>
  </sheetViews>
  <sheetFormatPr defaultColWidth="11.421875" defaultRowHeight="15"/>
  <cols>
    <col min="1" max="1" width="24.00390625" style="1" customWidth="1"/>
    <col min="2" max="2" width="17.28125" style="19" customWidth="1"/>
    <col min="3" max="3" width="17.140625" style="20" customWidth="1"/>
    <col min="4" max="14" width="11.28125" style="20" customWidth="1"/>
    <col min="15" max="15" width="11.421875" style="20" customWidth="1"/>
    <col min="16" max="16384" width="11.421875" style="1" customWidth="1"/>
  </cols>
  <sheetData>
    <row r="1" ht="62.25" customHeight="1"/>
    <row r="2" ht="62.25" customHeight="1">
      <c r="J2" s="65" t="s">
        <v>179</v>
      </c>
    </row>
    <row r="3" ht="62.25" customHeight="1"/>
    <row r="4" ht="62.25" customHeight="1"/>
    <row r="5" ht="62.25" customHeight="1"/>
    <row r="6" ht="62.25" customHeight="1"/>
    <row r="7" ht="62.25" customHeight="1"/>
    <row r="8" ht="43.5" customHeight="1"/>
    <row r="9" ht="26.25" customHeight="1"/>
    <row r="10" spans="2:15" s="104" customFormat="1" ht="62.25" customHeight="1"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s="106" customFormat="1" ht="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2:15" s="106" customFormat="1" ht="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s="106" customFormat="1" ht="15">
      <c r="A13" s="148" t="s">
        <v>35</v>
      </c>
      <c r="B13" s="149" t="s">
        <v>33</v>
      </c>
      <c r="C13" s="149" t="s">
        <v>34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s="106" customFormat="1" ht="15">
      <c r="A14" s="150" t="s">
        <v>36</v>
      </c>
      <c r="B14" s="150">
        <v>554042</v>
      </c>
      <c r="C14" s="151">
        <f aca="true" t="shared" si="0" ref="C14:C21">B14/$B$26</f>
        <v>0.28775901541939</v>
      </c>
      <c r="D14" s="152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s="106" customFormat="1" ht="15">
      <c r="A15" s="150" t="s">
        <v>45</v>
      </c>
      <c r="B15" s="150">
        <v>134968</v>
      </c>
      <c r="C15" s="151">
        <f t="shared" si="0"/>
        <v>0.07009984584765094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s="106" customFormat="1" ht="15">
      <c r="A16" s="150" t="s">
        <v>46</v>
      </c>
      <c r="B16" s="150">
        <v>126696</v>
      </c>
      <c r="C16" s="151">
        <f t="shared" si="0"/>
        <v>0.06580352431327413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s="106" customFormat="1" ht="15">
      <c r="A17" s="150" t="s">
        <v>39</v>
      </c>
      <c r="B17" s="150">
        <v>123133</v>
      </c>
      <c r="C17" s="151">
        <f t="shared" si="0"/>
        <v>0.06395296899086304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s="106" customFormat="1" ht="15">
      <c r="A18" s="150" t="s">
        <v>41</v>
      </c>
      <c r="B18" s="150">
        <v>107488</v>
      </c>
      <c r="C18" s="151">
        <f t="shared" si="0"/>
        <v>0.055827249647859525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1:15" s="106" customFormat="1" ht="15">
      <c r="A19" s="150" t="s">
        <v>43</v>
      </c>
      <c r="B19" s="150">
        <v>91733</v>
      </c>
      <c r="C19" s="151">
        <f t="shared" si="0"/>
        <v>0.047644398369558444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s="106" customFormat="1" ht="15">
      <c r="A20" s="150" t="s">
        <v>40</v>
      </c>
      <c r="B20" s="150">
        <v>77392</v>
      </c>
      <c r="C20" s="151">
        <f t="shared" si="0"/>
        <v>0.040195952150446045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s="106" customFormat="1" ht="15">
      <c r="A21" s="150" t="s">
        <v>37</v>
      </c>
      <c r="B21" s="150">
        <v>62301</v>
      </c>
      <c r="C21" s="151">
        <f t="shared" si="0"/>
        <v>0.032357970008850254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s="106" customFormat="1" ht="15">
      <c r="A22" s="150" t="s">
        <v>47</v>
      </c>
      <c r="B22" s="150">
        <v>38262</v>
      </c>
      <c r="C22" s="151">
        <f aca="true" t="shared" si="1" ref="C22:C25">B22/$B$26</f>
        <v>0.019872564621412635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s="106" customFormat="1" ht="15">
      <c r="A23" s="106" t="s">
        <v>38</v>
      </c>
      <c r="B23" s="106">
        <v>36565</v>
      </c>
      <c r="C23" s="151">
        <f t="shared" si="1"/>
        <v>0.018991174674140215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5" s="106" customFormat="1" ht="15">
      <c r="A24" s="106" t="s">
        <v>44</v>
      </c>
      <c r="B24" s="106">
        <v>36314</v>
      </c>
      <c r="C24" s="151">
        <f t="shared" si="1"/>
        <v>0.018860809985415776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s="106" customFormat="1" ht="15">
      <c r="A25" s="106" t="s">
        <v>32</v>
      </c>
      <c r="B25" s="153">
        <v>536474</v>
      </c>
      <c r="C25" s="151">
        <f t="shared" si="1"/>
        <v>0.278634525971139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2:15" s="106" customFormat="1" ht="15">
      <c r="B26" s="153">
        <f>SUM(B14:B25)</f>
        <v>1925368</v>
      </c>
      <c r="C26" s="151">
        <f>B26/$B$26</f>
        <v>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2:15" s="106" customFormat="1" ht="15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2:15" s="106" customFormat="1" ht="15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2:15" s="104" customFormat="1" ht="15">
      <c r="B29" s="145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2:15" s="104" customFormat="1" ht="15">
      <c r="B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2:15" s="104" customFormat="1" ht="15">
      <c r="B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2:15" s="104" customFormat="1" ht="15">
      <c r="B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</row>
    <row r="33" spans="2:15" s="104" customFormat="1" ht="15">
      <c r="B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2:15" s="104" customFormat="1" ht="15">
      <c r="B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2:15" s="71" customFormat="1" ht="15">
      <c r="B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2:15" s="71" customFormat="1" ht="15">
      <c r="B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2:15" s="71" customFormat="1" ht="15">
      <c r="B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2:15" s="71" customFormat="1" ht="1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2:15" s="71" customFormat="1" ht="1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2:15" s="71" customFormat="1" ht="1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2:15" s="71" customFormat="1" ht="1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2:15" s="71" customFormat="1" ht="15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2:15" s="71" customFormat="1" ht="15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2:15" s="71" customFormat="1" ht="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2:15" s="71" customFormat="1" ht="15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5" s="71" customFormat="1" ht="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2:15" s="71" customFormat="1" ht="15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2:15" s="71" customFormat="1" ht="15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2:15" s="71" customFormat="1" ht="15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2:15" s="71" customFormat="1" ht="15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2:15" s="71" customFormat="1" ht="15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2:15" s="71" customFormat="1" ht="15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2:15" s="71" customFormat="1" ht="1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</sheetData>
  <hyperlinks>
    <hyperlink ref="J2" location="ÍNDICE!A1" display="INDICE&gt;&gt;"/>
  </hyperlinks>
  <printOptions/>
  <pageMargins left="0.7" right="0.7" top="0.75" bottom="0.75" header="0.3" footer="0.3"/>
  <pageSetup horizontalDpi="600" verticalDpi="600" orientation="landscape" paperSize="9" r:id="rId2"/>
  <headerFooter>
    <oddFooter>&amp;L&amp;9&amp;K03+000Elaboración: Instituto Nacional de Estadística y Censos
Fuente: Agencia Nacional de Tránsito-2015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N47"/>
  <sheetViews>
    <sheetView showGridLines="0" zoomScale="80" zoomScaleNormal="80" zoomScaleSheetLayoutView="80" workbookViewId="0" topLeftCell="A1">
      <selection activeCell="L1" sqref="L1"/>
    </sheetView>
  </sheetViews>
  <sheetFormatPr defaultColWidth="11.57421875" defaultRowHeight="15"/>
  <cols>
    <col min="1" max="10" width="11.57421875" style="66" customWidth="1"/>
    <col min="11" max="11" width="19.57421875" style="66" customWidth="1"/>
    <col min="12" max="16384" width="11.57421875" style="66" customWidth="1"/>
  </cols>
  <sheetData>
    <row r="1" s="3" customFormat="1" ht="15"/>
    <row r="2" s="3" customFormat="1" ht="15"/>
    <row r="3" s="3" customFormat="1" ht="15"/>
    <row r="4" s="3" customFormat="1" ht="15"/>
    <row r="5" s="3" customFormat="1" ht="15">
      <c r="L5" s="65" t="s">
        <v>179</v>
      </c>
    </row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29" customFormat="1" ht="15"/>
    <row r="35" s="69" customFormat="1" ht="15"/>
    <row r="36" s="29" customFormat="1" ht="15"/>
    <row r="37" s="154" customFormat="1" ht="15"/>
    <row r="38" s="154" customFormat="1" ht="15"/>
    <row r="39" spans="1:144" s="154" customFormat="1" ht="15">
      <c r="A39" s="154" t="s">
        <v>279</v>
      </c>
      <c r="B39" s="154">
        <v>598835</v>
      </c>
      <c r="D39" s="155"/>
      <c r="E39" s="155" t="s">
        <v>279</v>
      </c>
      <c r="F39" s="155">
        <f>SUM(F41:F46)</f>
        <v>388650</v>
      </c>
      <c r="G39" s="155"/>
      <c r="H39" s="155"/>
      <c r="I39" s="155" t="s">
        <v>279</v>
      </c>
      <c r="J39" s="155">
        <f>SUM(J41:J46)</f>
        <v>302228</v>
      </c>
      <c r="K39" s="155"/>
      <c r="L39" s="155" t="s">
        <v>279</v>
      </c>
      <c r="M39" s="155">
        <f>SUM(M41:M46)</f>
        <v>88948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</row>
    <row r="40" spans="1:12" s="154" customFormat="1" ht="15">
      <c r="A40" s="154" t="s">
        <v>296</v>
      </c>
      <c r="B40" s="154" t="s">
        <v>33</v>
      </c>
      <c r="E40" s="154" t="s">
        <v>260</v>
      </c>
      <c r="I40" s="154" t="s">
        <v>261</v>
      </c>
      <c r="L40" s="154" t="s">
        <v>262</v>
      </c>
    </row>
    <row r="41" spans="1:14" s="154" customFormat="1" ht="15">
      <c r="A41" s="154" t="s">
        <v>36</v>
      </c>
      <c r="B41" s="154">
        <v>263986</v>
      </c>
      <c r="C41" s="156">
        <f>B41/$B$39</f>
        <v>0.4408326166640226</v>
      </c>
      <c r="D41" s="157"/>
      <c r="E41" s="158" t="s">
        <v>36</v>
      </c>
      <c r="F41" s="159">
        <v>136449</v>
      </c>
      <c r="G41" s="157">
        <f>F41/$F$39</f>
        <v>0.3510845233500579</v>
      </c>
      <c r="I41" s="158" t="s">
        <v>36</v>
      </c>
      <c r="J41" s="159">
        <v>101006</v>
      </c>
      <c r="K41" s="160">
        <f>J41/$J$39</f>
        <v>0.33420464020540785</v>
      </c>
      <c r="L41" s="158" t="s">
        <v>36</v>
      </c>
      <c r="M41" s="159">
        <v>29082</v>
      </c>
      <c r="N41" s="157">
        <f>M41/M$39</f>
        <v>0.326955074875208</v>
      </c>
    </row>
    <row r="42" spans="1:14" s="154" customFormat="1" ht="15">
      <c r="A42" s="154" t="s">
        <v>39</v>
      </c>
      <c r="B42" s="154">
        <v>63563</v>
      </c>
      <c r="C42" s="156">
        <f aca="true" t="shared" si="0" ref="C42:C46">B42/$B$39</f>
        <v>0.10614443043576277</v>
      </c>
      <c r="D42" s="157"/>
      <c r="E42" s="158" t="s">
        <v>41</v>
      </c>
      <c r="F42" s="159">
        <v>87041</v>
      </c>
      <c r="G42" s="157">
        <f aca="true" t="shared" si="1" ref="G42:G46">F42/$F$39</f>
        <v>0.22395728804837256</v>
      </c>
      <c r="I42" s="161" t="s">
        <v>39</v>
      </c>
      <c r="J42" s="162">
        <v>36363</v>
      </c>
      <c r="K42" s="160">
        <f aca="true" t="shared" si="2" ref="K42:K46">J42/$J$39</f>
        <v>0.12031644983257674</v>
      </c>
      <c r="L42" s="158" t="s">
        <v>38</v>
      </c>
      <c r="M42" s="159">
        <v>23102</v>
      </c>
      <c r="N42" s="157">
        <f aca="true" t="shared" si="3" ref="N42:N46">M42/M$39</f>
        <v>0.2597247830192922</v>
      </c>
    </row>
    <row r="43" spans="1:14" s="154" customFormat="1" ht="15">
      <c r="A43" s="154" t="s">
        <v>43</v>
      </c>
      <c r="B43" s="154">
        <v>40066</v>
      </c>
      <c r="C43" s="156">
        <f t="shared" si="0"/>
        <v>0.06690657693688579</v>
      </c>
      <c r="D43" s="157"/>
      <c r="E43" s="158" t="s">
        <v>46</v>
      </c>
      <c r="F43" s="159">
        <v>71271</v>
      </c>
      <c r="G43" s="157">
        <f t="shared" si="1"/>
        <v>0.1833809340023157</v>
      </c>
      <c r="I43" s="161" t="s">
        <v>45</v>
      </c>
      <c r="J43" s="162">
        <v>35316</v>
      </c>
      <c r="K43" s="160">
        <f t="shared" si="2"/>
        <v>0.11685217782601215</v>
      </c>
      <c r="L43" s="161" t="s">
        <v>42</v>
      </c>
      <c r="M43" s="162">
        <v>6265</v>
      </c>
      <c r="N43" s="157">
        <f t="shared" si="3"/>
        <v>0.07043441111660746</v>
      </c>
    </row>
    <row r="44" spans="1:14" s="154" customFormat="1" ht="15">
      <c r="A44" s="154" t="s">
        <v>40</v>
      </c>
      <c r="B44" s="154">
        <v>36659</v>
      </c>
      <c r="C44" s="156">
        <f t="shared" si="0"/>
        <v>0.0612171967236384</v>
      </c>
      <c r="D44" s="157"/>
      <c r="E44" s="161" t="s">
        <v>43</v>
      </c>
      <c r="F44" s="162">
        <v>33314</v>
      </c>
      <c r="G44" s="157">
        <f t="shared" si="1"/>
        <v>0.08571722629615335</v>
      </c>
      <c r="I44" s="158" t="s">
        <v>40</v>
      </c>
      <c r="J44" s="159">
        <v>27604</v>
      </c>
      <c r="K44" s="160">
        <f t="shared" si="2"/>
        <v>0.09133501859523274</v>
      </c>
      <c r="L44" s="161" t="s">
        <v>39</v>
      </c>
      <c r="M44" s="162">
        <v>6198</v>
      </c>
      <c r="N44" s="157">
        <f t="shared" si="3"/>
        <v>0.06968116202725187</v>
      </c>
    </row>
    <row r="45" spans="1:14" s="154" customFormat="1" ht="15">
      <c r="A45" s="154" t="s">
        <v>47</v>
      </c>
      <c r="B45" s="154">
        <v>30656</v>
      </c>
      <c r="C45" s="156">
        <f t="shared" si="0"/>
        <v>0.05119273255571234</v>
      </c>
      <c r="D45" s="157"/>
      <c r="E45" s="161" t="s">
        <v>37</v>
      </c>
      <c r="F45" s="162">
        <v>29719</v>
      </c>
      <c r="G45" s="157">
        <f t="shared" si="1"/>
        <v>0.07646725845876753</v>
      </c>
      <c r="I45" s="158" t="s">
        <v>46</v>
      </c>
      <c r="J45" s="159">
        <v>24271</v>
      </c>
      <c r="K45" s="160">
        <f t="shared" si="2"/>
        <v>0.08030692060298847</v>
      </c>
      <c r="L45" s="161" t="s">
        <v>37</v>
      </c>
      <c r="M45" s="162">
        <v>3743</v>
      </c>
      <c r="N45" s="157">
        <f t="shared" si="3"/>
        <v>0.04208076629041687</v>
      </c>
    </row>
    <row r="46" spans="1:14" s="154" customFormat="1" ht="15">
      <c r="A46" s="154" t="s">
        <v>32</v>
      </c>
      <c r="B46" s="154">
        <v>163905</v>
      </c>
      <c r="C46" s="156">
        <f t="shared" si="0"/>
        <v>0.27370644668397803</v>
      </c>
      <c r="E46" s="154" t="s">
        <v>32</v>
      </c>
      <c r="F46" s="154">
        <v>30856</v>
      </c>
      <c r="G46" s="157">
        <f t="shared" si="1"/>
        <v>0.07939276984433295</v>
      </c>
      <c r="I46" s="154" t="s">
        <v>32</v>
      </c>
      <c r="J46" s="154">
        <v>77668</v>
      </c>
      <c r="K46" s="160">
        <f t="shared" si="2"/>
        <v>0.2569847929377821</v>
      </c>
      <c r="L46" s="154" t="s">
        <v>32</v>
      </c>
      <c r="M46" s="154">
        <v>20558</v>
      </c>
      <c r="N46" s="157">
        <f t="shared" si="3"/>
        <v>0.23112380267122365</v>
      </c>
    </row>
    <row r="47" spans="3:14" s="154" customFormat="1" ht="15">
      <c r="C47" s="163">
        <f>SUM(C41:C46)</f>
        <v>0.9999999999999999</v>
      </c>
      <c r="G47" s="163">
        <f>SUM(G41:G46)</f>
        <v>1</v>
      </c>
      <c r="K47" s="163">
        <f>SUM(K41:K46)</f>
        <v>1</v>
      </c>
      <c r="N47" s="163">
        <f>SUM(N41:N46)</f>
        <v>1</v>
      </c>
    </row>
    <row r="48" s="154" customFormat="1" ht="15"/>
    <row r="49" s="154" customFormat="1" ht="15"/>
    <row r="50" s="154" customFormat="1" ht="15"/>
    <row r="51" s="154" customFormat="1" ht="15"/>
  </sheetData>
  <conditionalFormatting sqref="E41:E45">
    <cfRule type="expression" priority="6" stopIfTrue="1">
      <formula>"'=residuo((fila();2)"</formula>
    </cfRule>
  </conditionalFormatting>
  <conditionalFormatting sqref="F41:F45">
    <cfRule type="expression" priority="5" stopIfTrue="1">
      <formula>"'=residuo((fila();2)"</formula>
    </cfRule>
  </conditionalFormatting>
  <conditionalFormatting sqref="I41:I45">
    <cfRule type="expression" priority="4" stopIfTrue="1">
      <formula>"'=residuo((fila();2)"</formula>
    </cfRule>
  </conditionalFormatting>
  <conditionalFormatting sqref="J41:J45">
    <cfRule type="expression" priority="3" stopIfTrue="1">
      <formula>"'=residuo((fila();2)"</formula>
    </cfRule>
  </conditionalFormatting>
  <conditionalFormatting sqref="L41:L45">
    <cfRule type="expression" priority="2" stopIfTrue="1">
      <formula>"'=residuo((fila();2)"</formula>
    </cfRule>
  </conditionalFormatting>
  <conditionalFormatting sqref="M41:M45">
    <cfRule type="expression" priority="1" stopIfTrue="1">
      <formula>"'=residuo((fila();2)"</formula>
    </cfRule>
  </conditionalFormatting>
  <hyperlinks>
    <hyperlink ref="L5" location="ÍNDICE!A1" display="INDICE&gt;&gt;"/>
  </hyperlinks>
  <printOptions/>
  <pageMargins left="0.7" right="0.7" top="0.75" bottom="0.75" header="0.3" footer="0.3"/>
  <pageSetup horizontalDpi="600" verticalDpi="600" orientation="landscape" paperSize="9" scale="96" r:id="rId2"/>
  <headerFooter>
    <oddFooter>&amp;L&amp;9&amp;K03+000Elaboración: Instituto Nacional de Estadística y Censos
Fuente: Agencia Nacional de Tránsito-2015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dbonilla</dc:creator>
  <cp:keywords/>
  <dc:description/>
  <cp:lastModifiedBy>dbonilla</cp:lastModifiedBy>
  <cp:lastPrinted>2016-10-28T23:18:41Z</cp:lastPrinted>
  <dcterms:created xsi:type="dcterms:W3CDTF">2015-10-13T13:48:39Z</dcterms:created>
  <dcterms:modified xsi:type="dcterms:W3CDTF">2016-11-28T16:14:41Z</dcterms:modified>
  <cp:category/>
  <cp:version/>
  <cp:contentType/>
  <cp:contentStatus/>
</cp:coreProperties>
</file>